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1600" windowHeight="10215" tabRatio="271" firstSheet="1" activeTab="3"/>
  </bookViews>
  <sheets>
    <sheet name="Toplam Ders saatleri" sheetId="5" r:id="rId1"/>
    <sheet name="1.Kurul" sheetId="35" r:id="rId2"/>
    <sheet name="2.Kurul" sheetId="36" r:id="rId3"/>
    <sheet name="3. Kurull" sheetId="37" r:id="rId4"/>
    <sheet name="4. Kurull" sheetId="38" r:id="rId5"/>
    <sheet name="4. kurul" sheetId="17" state="hidden" r:id="rId6"/>
    <sheet name="3. Kurul" sheetId="16" state="hidden" r:id="rId7"/>
    <sheet name="Mikrobiyoloji 3" sheetId="25" state="hidden" r:id="rId8"/>
    <sheet name="Biyoistatistik 1,2,3,4" sheetId="18" state="hidden" r:id="rId9"/>
    <sheet name="Anatomi 2,3,4" sheetId="27" state="hidden" r:id="rId10"/>
    <sheet name="Tıbbi Genetik 4" sheetId="19" state="hidden" r:id="rId11"/>
    <sheet name="Histoloji 3,4 " sheetId="34" state="hidden" r:id="rId12"/>
    <sheet name="Biyofizik 1,2,3,4" sheetId="28" state="hidden" r:id="rId13"/>
    <sheet name="Tıp Tarihi Etik 1,4" sheetId="31" state="hidden" r:id="rId14"/>
    <sheet name="Fizyoloji 2,3,4" sheetId="20" state="hidden" r:id="rId15"/>
    <sheet name="Klinik beceriler1,2,3,4" sheetId="21" state="hidden" r:id="rId16"/>
    <sheet name="Biyokimya 1,2,3,4-" sheetId="32" state="hidden" r:id="rId17"/>
    <sheet name="Halk Sağlığı 1,2" sheetId="24" state="hidden" r:id="rId18"/>
    <sheet name="Tıbbi cihaz 2" sheetId="30" state="hidden" r:id="rId19"/>
    <sheet name="Biyoloji 1,2" sheetId="23" state="hidden" r:id="rId20"/>
    <sheet name="Davranış Bilimleri 1,2" sheetId="29" state="hidden" r:id="rId21"/>
  </sheets>
  <definedNames>
    <definedName name="_xlnm._FilterDatabase" localSheetId="1" hidden="1">'1.Kurul'!$A$35:$F$501</definedName>
    <definedName name="_xlnm._FilterDatabase" localSheetId="2" hidden="1">'2.Kurul'!$A$36:$R$502</definedName>
    <definedName name="_xlnm._FilterDatabase" localSheetId="6" hidden="1">'3. Kurul'!$B$1:$B$514</definedName>
    <definedName name="_xlnm._FilterDatabase" localSheetId="3" hidden="1">'3. Kurull'!$A$35:$F$450</definedName>
    <definedName name="_xlnm._FilterDatabase" localSheetId="5" hidden="1">'4. kurul'!$B$1:$B$506</definedName>
    <definedName name="_xlnm._FilterDatabase" localSheetId="4" hidden="1">'4. Kurull'!$A$33:$M$500</definedName>
    <definedName name="_xlnm.Print_Area" localSheetId="1">'1.Kurul'!$A$34:$F$241</definedName>
    <definedName name="_xlnm.Print_Area" localSheetId="2">'2.Kurul'!$A$1:$F$346</definedName>
  </definedNames>
  <calcPr calcId="162913"/>
</workbook>
</file>

<file path=xl/calcChain.xml><?xml version="1.0" encoding="utf-8"?>
<calcChain xmlns="http://schemas.openxmlformats.org/spreadsheetml/2006/main">
  <c r="B30" i="36"/>
  <c r="B27" i="38"/>
  <c r="B28"/>
  <c r="B29" i="37"/>
  <c r="B30"/>
  <c r="B31" i="36"/>
  <c r="B30" i="35"/>
  <c r="B22"/>
  <c r="B19" i="36"/>
  <c r="B15"/>
  <c r="B17"/>
  <c r="B18"/>
  <c r="B21"/>
  <c r="B22"/>
  <c r="B23"/>
  <c r="B20" i="37"/>
  <c r="B26"/>
  <c r="B24"/>
  <c r="B21"/>
  <c r="B16"/>
  <c r="B22" i="38"/>
  <c r="B26"/>
  <c r="B20"/>
  <c r="B29" i="36"/>
  <c r="B28"/>
  <c r="B25"/>
  <c r="B27"/>
  <c r="B26"/>
  <c r="B24"/>
  <c r="B20"/>
  <c r="B16"/>
  <c r="B29" i="35"/>
  <c r="B28"/>
  <c r="B27"/>
  <c r="B26"/>
  <c r="B25"/>
  <c r="B20"/>
  <c r="B27" i="37"/>
  <c r="B28"/>
  <c r="B21" i="38"/>
  <c r="B18"/>
  <c r="B19"/>
  <c r="B16"/>
  <c r="B15"/>
  <c r="B24"/>
  <c r="B25" i="37"/>
  <c r="B18"/>
  <c r="B23"/>
  <c r="F7" i="5"/>
  <c r="F8"/>
  <c r="F9"/>
  <c r="F10"/>
  <c r="F11"/>
  <c r="F12"/>
  <c r="F13"/>
  <c r="F14"/>
  <c r="F15"/>
  <c r="F16"/>
  <c r="F17"/>
  <c r="F18"/>
  <c r="F19"/>
  <c r="F20"/>
  <c r="F21"/>
  <c r="F22"/>
  <c r="F23"/>
  <c r="F24"/>
  <c r="F25"/>
  <c r="F26"/>
  <c r="F27"/>
  <c r="F28"/>
  <c r="F6"/>
  <c r="C31"/>
  <c r="D31"/>
  <c r="E31"/>
  <c r="C30"/>
  <c r="D30"/>
  <c r="E30"/>
  <c r="E32" s="1"/>
  <c r="B31"/>
  <c r="B30"/>
  <c r="B19" i="17"/>
  <c r="B21"/>
  <c r="B26"/>
  <c r="B25"/>
  <c r="B31"/>
  <c r="B27"/>
  <c r="B33"/>
  <c r="B32"/>
  <c r="B28"/>
  <c r="B29"/>
  <c r="B30"/>
  <c r="B24"/>
  <c r="B23"/>
  <c r="B22"/>
  <c r="B20"/>
  <c r="B22" i="16"/>
  <c r="B33"/>
  <c r="B32"/>
  <c r="B31"/>
  <c r="B30"/>
  <c r="B29"/>
  <c r="B28"/>
  <c r="B27"/>
  <c r="B26"/>
  <c r="B25"/>
  <c r="B24"/>
  <c r="B20"/>
  <c r="B19"/>
  <c r="B21"/>
  <c r="B23"/>
  <c r="C34"/>
  <c r="B32" i="5" l="1"/>
  <c r="C32"/>
  <c r="E19" i="36"/>
  <c r="B32"/>
  <c r="C19" s="1"/>
  <c r="F31" i="5"/>
  <c r="E19" i="37"/>
  <c r="E18" i="36"/>
  <c r="E18" i="38"/>
  <c r="B34" i="17"/>
  <c r="D19" s="1"/>
  <c r="B34" i="16"/>
  <c r="D32" i="5"/>
  <c r="F32"/>
  <c r="B29" i="38"/>
  <c r="C27" s="1"/>
  <c r="E18" i="37"/>
  <c r="B31"/>
  <c r="C29" s="1"/>
  <c r="B31" i="35"/>
  <c r="C30" s="1"/>
  <c r="E21"/>
  <c r="E22"/>
  <c r="D20" i="17"/>
  <c r="D29"/>
  <c r="D21"/>
  <c r="D34"/>
  <c r="D27"/>
  <c r="D31"/>
  <c r="D22"/>
  <c r="D32"/>
  <c r="D33"/>
  <c r="D28"/>
  <c r="F30" i="5"/>
  <c r="D23" i="17" l="1"/>
  <c r="D30"/>
  <c r="D24"/>
  <c r="D26"/>
  <c r="D25"/>
  <c r="C19" i="35"/>
  <c r="C19" i="38"/>
  <c r="C15"/>
  <c r="C28"/>
  <c r="C30" i="37"/>
  <c r="C23"/>
  <c r="C30" i="36"/>
  <c r="C31"/>
  <c r="C26" i="38"/>
  <c r="C18"/>
  <c r="C24"/>
  <c r="C20"/>
  <c r="C22"/>
  <c r="C16"/>
  <c r="C21"/>
  <c r="C23"/>
  <c r="C25"/>
  <c r="C17"/>
  <c r="C15" i="37"/>
  <c r="C28"/>
  <c r="C25"/>
  <c r="C18"/>
  <c r="C17"/>
  <c r="C21"/>
  <c r="C24"/>
  <c r="C26"/>
  <c r="C22"/>
  <c r="C20"/>
  <c r="C16"/>
  <c r="C19"/>
  <c r="C27"/>
  <c r="C24" i="36"/>
  <c r="C16"/>
  <c r="C25"/>
  <c r="C27"/>
  <c r="C20"/>
  <c r="C15"/>
  <c r="C21"/>
  <c r="C26"/>
  <c r="C17"/>
  <c r="C22"/>
  <c r="C18"/>
  <c r="C29"/>
  <c r="C28"/>
  <c r="C23"/>
  <c r="C27" i="35"/>
  <c r="C24"/>
  <c r="C23"/>
  <c r="C29"/>
  <c r="C25"/>
  <c r="C26"/>
  <c r="C22"/>
  <c r="C20"/>
  <c r="C28"/>
  <c r="C21"/>
  <c r="E16" i="36" l="1"/>
  <c r="C32"/>
  <c r="E15"/>
  <c r="E14" i="38"/>
  <c r="E15"/>
  <c r="C29"/>
  <c r="C31" i="37"/>
  <c r="E18" i="35"/>
  <c r="E19"/>
  <c r="C31"/>
</calcChain>
</file>

<file path=xl/sharedStrings.xml><?xml version="1.0" encoding="utf-8"?>
<sst xmlns="http://schemas.openxmlformats.org/spreadsheetml/2006/main" count="14481" uniqueCount="3451">
  <si>
    <t>Biyofizik</t>
  </si>
  <si>
    <t>Anatomi</t>
  </si>
  <si>
    <t>TOPLAM</t>
  </si>
  <si>
    <t>Saat</t>
  </si>
  <si>
    <t>Öğretim Üyesi</t>
  </si>
  <si>
    <t>Histoloji ve Embriyoloji</t>
  </si>
  <si>
    <t>Ders Kodu</t>
  </si>
  <si>
    <t>Ders Adı</t>
  </si>
  <si>
    <t>Ders Başlığı</t>
  </si>
  <si>
    <t>Tıbbi Biyokimya</t>
  </si>
  <si>
    <t>Dersler</t>
  </si>
  <si>
    <t>Öğrenim Hedefi</t>
  </si>
  <si>
    <t>T.C.</t>
  </si>
  <si>
    <t>TIP FAKÜLTESİ</t>
  </si>
  <si>
    <t>2. HAFTA</t>
  </si>
  <si>
    <t>3. HAFTA</t>
  </si>
  <si>
    <t>4. HAFTA</t>
  </si>
  <si>
    <t>5. HAFTA</t>
  </si>
  <si>
    <t>6. HAFTA</t>
  </si>
  <si>
    <t>7. HAFTA</t>
  </si>
  <si>
    <t>Fizyoloji</t>
  </si>
  <si>
    <t>Tıbbi Mikrobiyoloji</t>
  </si>
  <si>
    <t>1. HAFTA</t>
  </si>
  <si>
    <t>Ders Saati</t>
  </si>
  <si>
    <t>8. HAFTA</t>
  </si>
  <si>
    <t>9. HAFTA</t>
  </si>
  <si>
    <t>Fizyoloji Laboratuvar</t>
  </si>
  <si>
    <t>Biyofizik Laboratuvar</t>
  </si>
  <si>
    <t>Anatomi Laboratuvar</t>
  </si>
  <si>
    <t>Histoloji ve Embriyoloji Laboratuvar</t>
  </si>
  <si>
    <t>Puan Hesabı</t>
  </si>
  <si>
    <t>TEORİK</t>
  </si>
  <si>
    <t>PRATİK</t>
  </si>
  <si>
    <t>2. DÖNEM 06/02/2023-09/06/2023 (18 HAFTA)</t>
  </si>
  <si>
    <t>RESMİ TATİLLER</t>
  </si>
  <si>
    <t>TOPLAM DERS SAATİ</t>
  </si>
  <si>
    <t>08:50-09:30</t>
  </si>
  <si>
    <t>09:40-10:20</t>
  </si>
  <si>
    <t>10:30-11:10</t>
  </si>
  <si>
    <t>11:20-12:00</t>
  </si>
  <si>
    <t>14:20-15:00</t>
  </si>
  <si>
    <t>13:30-14:10</t>
  </si>
  <si>
    <t>15:10-15.50</t>
  </si>
  <si>
    <t>16:00-16.40</t>
  </si>
  <si>
    <t>KARAMANOĞLU MEHMETBEY ÜNİVERSİTESİ</t>
  </si>
  <si>
    <t>2022-2023 EĞİTİM-ÖĞRETİM YILI</t>
  </si>
  <si>
    <r>
      <rPr>
        <b/>
        <sz val="12"/>
        <color indexed="8"/>
        <rFont val="Times New Roman"/>
        <family val="1"/>
        <charset val="162"/>
      </rPr>
      <t xml:space="preserve">Dekan:  </t>
    </r>
    <r>
      <rPr>
        <sz val="12"/>
        <color indexed="8"/>
        <rFont val="Times New Roman"/>
        <family val="1"/>
        <charset val="162"/>
      </rPr>
      <t>Prof. Dr. Dursun ODABAŞ</t>
    </r>
  </si>
  <si>
    <r>
      <t>Dekan Yardımcısı:</t>
    </r>
    <r>
      <rPr>
        <sz val="12"/>
        <color indexed="8"/>
        <rFont val="Times New Roman"/>
        <family val="1"/>
        <charset val="162"/>
      </rPr>
      <t xml:space="preserve"> Prof. Dr. Hilal ECESOY</t>
    </r>
  </si>
  <si>
    <t>Tıbbi Biyokimya Laboratuvar</t>
  </si>
  <si>
    <t>Klinik Becerileri</t>
  </si>
  <si>
    <t>Klinik Becerileri Uygulama</t>
  </si>
  <si>
    <r>
      <t xml:space="preserve">Dekan Yardımcısı: </t>
    </r>
    <r>
      <rPr>
        <sz val="12"/>
        <color indexed="8"/>
        <rFont val="Times New Roman"/>
        <family val="1"/>
        <charset val="162"/>
      </rPr>
      <t>Prof. Dr. Figen TAŞER</t>
    </r>
  </si>
  <si>
    <r>
      <rPr>
        <b/>
        <sz val="12"/>
        <color indexed="8"/>
        <rFont val="Times New Roman"/>
        <family val="1"/>
        <charset val="162"/>
      </rPr>
      <t xml:space="preserve">Başkoordinatör:  </t>
    </r>
    <r>
      <rPr>
        <sz val="12"/>
        <color indexed="8"/>
        <rFont val="Times New Roman"/>
        <family val="1"/>
        <charset val="162"/>
      </rPr>
      <t>Prof. Dr. Figen TAŞER</t>
    </r>
  </si>
  <si>
    <t xml:space="preserve">KURUL AMAÇ ve HEDEFLERİ: Sindirim organlarının, sindirim kanalının ve eklenti bezlerinin anatomisini öğrenir. Abdomen arterlerini, venlerini ve lenfatiklerini sayar. Abdomen kaslarını ve fascialarını öğrenir. Canalis inguinalis ile periton anatomisini öğrenir. Bu yapıları makroskopik olarak inceler. Sindirim sistemi organlarının ve yardımcı bezlerin histolojik yapılarını ve embriyolojik gelişim süreçlerini kavrar, işlevleri ile histolojik yapılar arasındaki bağlantıları kurar. Bu sistemlerin hücrelerini mikroskopik olarak inceler ve tanır. Sindirim sisteminin fizyolojik mekanizmalarını açıklar. Beslenmenin ve besin alımının önemini açıklar. Metabolizmanın tanımını öğrenir. Karbonhidrat, protein ve yağların sindirim ve emilim mekanizmalarını açıklar, vücutta enerji oluşum süreçleri, bazal metabolik hız ve bunları kontrol eden mekanizmaları öğrenir. Vitamin ve minerallerin fizyolojik önemini öğrenir. Vücut ısısı oluşumundaki metabolik olayları kavrar. Vücudumuzda bulunan yağ miktarını ve olması gereken oranlarını açıklayarak, vücut analizini öğrenir. Alkolün insan vücudunda yıkımında kullanılan metabolik yolakları ve bunların vücutta etkisini öğrenir. Sindirim sisteminden sentezlenen hormonların biyokimyasını kavrar. Açlık ve toklukta hakim olan hormonal kontrole göre karbonhidrat, yağ ve lipidlerin vücutta akışı ve kullanımını açıklar. Ksenobiyotiği tanımlar. Hem, demir ve porfirin metabolizmasını öğrenir. </t>
  </si>
  <si>
    <t xml:space="preserve">1.KURUL
HÜCRE
(9 Hafta) </t>
  </si>
  <si>
    <t xml:space="preserve">2.KURUL
HÜCRELERARASI İLETİŞİM VE İSKELET SİSTEMİ
(9 Hafta) </t>
  </si>
  <si>
    <t xml:space="preserve">3.KURUL
HAREKET SİSTEMİNİN YAPISAL TEMELLERİ
(9 Hafta) 
</t>
  </si>
  <si>
    <t xml:space="preserve">4.KURUL
HAREKET SİSTEMİ 
(9 Hafta)
</t>
  </si>
  <si>
    <t>DÖNEM 1 DERS PROGRAMI</t>
  </si>
  <si>
    <t>1. KURUL:HÜCRE (9 HAFTA)</t>
  </si>
  <si>
    <t xml:space="preserve">3. KURUL: HAREKET SİSTEMİNİN YAPISAL TEMELLERİ
(9 Hafta) 
</t>
  </si>
  <si>
    <t>4. KURUL:  HAREKET SİSTEMİ (9 HAFTA)</t>
  </si>
  <si>
    <t>Tıbbi Biyoloji</t>
  </si>
  <si>
    <t>Halk Sağlığı</t>
  </si>
  <si>
    <t xml:space="preserve">KURUL AMAÇ ve HEDEFLERİ:Bu ders kurulu sonunda Dönem 1 öğrencileri;
-Hücre yapısını, bölümlerini, çeşitlerini ve işlevlerini,
-Organik moleküllerin ve makromoleküllerin (lipid, protein ve karbohidrat) yapısı ve işlevlerini,
-İyi hekimlik uygulamaları, etik ve profesyonel değerler, temel iletişim becerilerini,
-Tıp tarihi ile ilgili bilgi edinmek, hekimlik ilkelerini,
-Davranış bilimleri ilgili ile ilgili temel kavramları, normal insan psikolojisi ile insanın ruhsal gelişimini,
-Sağlık hizmetleri ile ilgili temel kavramları, sosyal bilimler ile tıp arasındaki yakınlığı ve bağlantıları öğrenmiş olacaklar gerek kendilerini gerekse hastalarını ve iletişim kurdukları diğer insanları daha iyi anlamak ve tahlil edebilmek açılarından bilgi ve beceri sahibi olacaklardır.
</t>
  </si>
  <si>
    <t>Tıbbi Biyoloji Laboratuvar</t>
  </si>
  <si>
    <t>Biyoistatistik</t>
  </si>
  <si>
    <t>Biyoistatistik Laboratuvar</t>
  </si>
  <si>
    <t>Biyoistatistik Uygulama</t>
  </si>
  <si>
    <t>Davranış Bilimleri</t>
  </si>
  <si>
    <r>
      <t xml:space="preserve">Dönem 1 Koordinatörü: </t>
    </r>
    <r>
      <rPr>
        <sz val="12"/>
        <color indexed="8"/>
        <rFont val="Times New Roman"/>
        <family val="1"/>
        <charset val="162"/>
      </rPr>
      <t xml:space="preserve"> Dr. Öğr. Üyesi Volkan ECESOY</t>
    </r>
  </si>
  <si>
    <r>
      <t xml:space="preserve">Dönem I Koordinatörü: </t>
    </r>
    <r>
      <rPr>
        <sz val="12"/>
        <color indexed="8"/>
        <rFont val="Times New Roman"/>
        <family val="1"/>
        <charset val="162"/>
      </rPr>
      <t xml:space="preserve"> Dr. Öğr. Üyesi Volkan ECESOY</t>
    </r>
  </si>
  <si>
    <t>Tıbbi Cihaz Yasal Düzenlemeleri ve Süreçler</t>
  </si>
  <si>
    <t>Öğle Tatili</t>
  </si>
  <si>
    <t>KURUL AMAÇ ve HEDEFLERİ:Neurocranium kemiklerini bilir.
Kıkırdak ve kemik yapının histolojik temellerini açıklar.
Kemik dokusu biyokimyası ve kan biyokimyası özelliklerini açıklar.
Kan ve plazma proteinlerinin işlevlerini açıklar.
Kan sıvısının özellikleri, akış koşulları ve etkileyen faktörler konularını açıklar.
Hemodinamik kavramları yorumlar.
Mutasyonları ve oluş mekanizmalarını, genetik hastalıkların moleküler temelini açıklar.
Toplumlarda genetik çeşitlilik, genetik danışma, doğum öncesi tanı ve tarama konularını açıklar.
İntramüskülerenjeksiyon, venöz damar yolu açma ve kan alma uygulaması becerisine sahiptir.
Tıp etiğinin temeli ile ilgili ilkeleri açıklar.
Temel tıp etiği kuram, öğreti ve kavramları açıklar.
Hekim niteliği ve hekimde aranılan özellikleri açıklar.
4
Hekimin meslektaşları ve sağlık personeli ile ilişkilerinde dikkat edilecek etik kuralları tanımlar.
Hekimin psikoloji bilimini dikkate alarak hasta iletişiminde dikkat edeceği etik kuralları tanımlar.
Hekimin hastasına karşı etik sorumluluklarını açıklar.
Parametrik ve parametrik olmayan testleri yorumlar.
Temel biyoistatistik kavramlarını açıklar ve bilimsel araştırmalarda kullanılacak biyoistatiksel yöntemlerini kavrar.</t>
  </si>
  <si>
    <t>Tıp Tarihi ve Etik</t>
  </si>
  <si>
    <t>Halk sağlığı</t>
  </si>
  <si>
    <t>1. DÖNEM 26/09/2022-20/01/2023 (17 HAFTA)</t>
  </si>
  <si>
    <t xml:space="preserve">Sınav Sorumluları: </t>
  </si>
  <si>
    <t>ÖĞLE ARASI</t>
  </si>
  <si>
    <t xml:space="preserve">KURUL AMAÇ ve HEDEFLERİ:Yüz ve boyun kaslarının ve fascialarının, üst ve alt ekstremite kaslarının, bunları besleyen damarların ve innerve eden sinirlerin anatomisini sayar. Bu yapıları makroskopik olarak inceler. Kas dokusunun genel histolojik özelliklerini tanımlayabilir ve kas dokusunu sınıflandırabilir. İskelet kası, düz kas ve kalp kası arasındaki benzerlik ve farklılıkları anlatabilir. Sinir dokusunun ve periferik sinir sisteminin histolojik yapılarını kavrar, işlevleri ile histolojik yapıları arasındaki bağlantıları kurar. Derinin genel histolojik özelliklerini tanımlayabilir ve tabakalarını sayabilir. Deri eklerini ayırt edebilir. Bu sistemlerin hücrelerini mikroskopik olarak inceler ve tanır. Genel embriyolojiyi ayrıntılı olarak açıklayabilir. Hareket Sistemlerinin Fizyolojik Temellerini Açıklar. İskelet kası ve düz kasın fizyolojik işlevlerini, nöromuskuler ileti ve uyarılma-kasılma bağlantılarını kavrar. Elektromyogram (EMG) çalışma sistemini kavrar ve uygulaması ile ilgili beceri kazanır. Hareket Sistemlerinin Biyofiziksel Özelliklerini Açıklar. İlk yardım esnasında travma hastasına servical collor kullanmayı ve kırıklı çıkıklı extremite yaralamalarında stabilizasyon uygulama becerilerinin basamaklarını öğrenir ve yapar. 
</t>
  </si>
  <si>
    <t>12 Şubat Pazartesi</t>
  </si>
  <si>
    <t>13 Şubat Salı</t>
  </si>
  <si>
    <t>14 Şubat Çarşamba</t>
  </si>
  <si>
    <t>15 Şubat Perşembe</t>
  </si>
  <si>
    <t>16 Şubat Cuma</t>
  </si>
  <si>
    <t>19 Şubat Pazartesi</t>
  </si>
  <si>
    <t>20 Şubat Salı</t>
  </si>
  <si>
    <t>21 Şubat Çarşamba</t>
  </si>
  <si>
    <t>22 Şubat Perşembe</t>
  </si>
  <si>
    <t>23 Şubat Cuma</t>
  </si>
  <si>
    <t>26 Şubat Pazartesi</t>
  </si>
  <si>
    <t>27 Şubat  Salı</t>
  </si>
  <si>
    <t>28 Şubat  Çarşamba</t>
  </si>
  <si>
    <t>29 Şubat  Perşembe</t>
  </si>
  <si>
    <t>1 Mart Cuma</t>
  </si>
  <si>
    <t>4 Mart Pazartesi</t>
  </si>
  <si>
    <t>5 Mart Salı</t>
  </si>
  <si>
    <t>6 Mart Çarşamba</t>
  </si>
  <si>
    <t>7 Mart Perşembe</t>
  </si>
  <si>
    <t>8 Mart Cuma</t>
  </si>
  <si>
    <t>11 Mart Pazartesi</t>
  </si>
  <si>
    <t>12 Mart Salı</t>
  </si>
  <si>
    <t>13 Mart Çarşamba</t>
  </si>
  <si>
    <t>14 Mart Perşembe</t>
  </si>
  <si>
    <t>15 Mart Cuma</t>
  </si>
  <si>
    <t>18 Mart Pazartesi</t>
  </si>
  <si>
    <t>19 Mart  Salı</t>
  </si>
  <si>
    <t>20 Mart  Çarşamba</t>
  </si>
  <si>
    <t>21 Mart Perşembe</t>
  </si>
  <si>
    <t>22 Mart Cuma</t>
  </si>
  <si>
    <t>25 Mart  Pazartesi</t>
  </si>
  <si>
    <t>26 Mart  Salı</t>
  </si>
  <si>
    <t>27 Mart  Çarşamba</t>
  </si>
  <si>
    <t>28 Mart  Perşembe</t>
  </si>
  <si>
    <t>29 Mart  Cuma</t>
  </si>
  <si>
    <t>1 Nisan Pazartesi</t>
  </si>
  <si>
    <t>2 Nisan Salı</t>
  </si>
  <si>
    <t>3 Nisan Çarşamba</t>
  </si>
  <si>
    <t>4 Nisan Perşembe</t>
  </si>
  <si>
    <t>5 Nisan Cuma</t>
  </si>
  <si>
    <t>8 Nisan Pazartesi</t>
  </si>
  <si>
    <t>9 Nisan Salı</t>
  </si>
  <si>
    <t>10 Nisan Çarşamba</t>
  </si>
  <si>
    <t>11 Nisan Perşembe</t>
  </si>
  <si>
    <t>12 Nisan Cuma</t>
  </si>
  <si>
    <t>15 Nisan Pazartesi</t>
  </si>
  <si>
    <t>16 Nisan Salı</t>
  </si>
  <si>
    <t>17 Nisan Çarşamba</t>
  </si>
  <si>
    <t>18 Nisan Perşembe</t>
  </si>
  <si>
    <t>19 Nisan Cuma</t>
  </si>
  <si>
    <t>22 Nisan  Pazartesi</t>
  </si>
  <si>
    <t>23 Nisan Salı</t>
  </si>
  <si>
    <t>24 Nisan Çarşamba</t>
  </si>
  <si>
    <t>25 Nisan Perşembe</t>
  </si>
  <si>
    <t>26 Nisan Cuma</t>
  </si>
  <si>
    <t>29 Nisan Pazartesi</t>
  </si>
  <si>
    <t>30 Nisan Salı</t>
  </si>
  <si>
    <t>1 Mayıs Çarşamba</t>
  </si>
  <si>
    <t>2 Mayıs Perşembe</t>
  </si>
  <si>
    <t>3 Mayıs Cuma</t>
  </si>
  <si>
    <t>6 Mayıs Pazartesi</t>
  </si>
  <si>
    <t>7 Mayıs Salı</t>
  </si>
  <si>
    <t>8 Mayıs Çarşamba</t>
  </si>
  <si>
    <t>9 Mayıs Perşembe</t>
  </si>
  <si>
    <t>10 Mayıs Cuma</t>
  </si>
  <si>
    <t>13 Mayıs Pazartesi</t>
  </si>
  <si>
    <t xml:space="preserve"> 14 Mayıs Salı</t>
  </si>
  <si>
    <t>15 Mayıs Çarşamba</t>
  </si>
  <si>
    <t>16 Mayıs Perşembe</t>
  </si>
  <si>
    <t>17 Mayıs Cuma</t>
  </si>
  <si>
    <t>20 Mayıs Pazartesi</t>
  </si>
  <si>
    <t>21 Mayıs Salı</t>
  </si>
  <si>
    <t>22 Mayıs Çarşamba</t>
  </si>
  <si>
    <t>23 Mayıs Perşembe</t>
  </si>
  <si>
    <t>24 Mayıs Cuma</t>
  </si>
  <si>
    <t>27 Mayıs Pazartesi</t>
  </si>
  <si>
    <t>28 Mayıs Salı</t>
  </si>
  <si>
    <t>29 Mayıs Çarşamba</t>
  </si>
  <si>
    <t>30 Mayıs Perşembe</t>
  </si>
  <si>
    <t>31 Mayıs Cuma</t>
  </si>
  <si>
    <t>3 Haziran Pazartesi</t>
  </si>
  <si>
    <t>4 Haziran Salı</t>
  </si>
  <si>
    <t>5 Haziran Çarşamba</t>
  </si>
  <si>
    <t>6 Haziran Perşembe</t>
  </si>
  <si>
    <t>7 Haziran Cuma</t>
  </si>
  <si>
    <t>8 Haziran Pazartesi</t>
  </si>
  <si>
    <t>9 Haziran Salı</t>
  </si>
  <si>
    <t>10 Haziran Çarşamba</t>
  </si>
  <si>
    <t>11 Haziran Perşembe</t>
  </si>
  <si>
    <t>12 Haziran Cuma</t>
  </si>
  <si>
    <t xml:space="preserve">Kurul Sorumlusu: </t>
  </si>
  <si>
    <t>RESMİ TATİL</t>
  </si>
  <si>
    <t>2023-2024 TIP 1 BİYOİSTATİSTİK DERS PROGRAMI</t>
  </si>
  <si>
    <t>Dersin adı</t>
  </si>
  <si>
    <r>
      <t xml:space="preserve">Ders Konusu </t>
    </r>
    <r>
      <rPr>
        <b/>
        <sz val="12"/>
        <color indexed="10"/>
        <rFont val="Times New Roman"/>
        <family val="1"/>
        <charset val="162"/>
      </rPr>
      <t xml:space="preserve">(DÖNEM 1) </t>
    </r>
  </si>
  <si>
    <t>Öğrenim Hedefleri</t>
  </si>
  <si>
    <t>BİYOİSTATİSTİK</t>
  </si>
  <si>
    <t>KURUL-1 HÜCRE (8 HAFTA)</t>
  </si>
  <si>
    <t>11BIS01</t>
  </si>
  <si>
    <t>Biyoistatistiğe Giriş</t>
  </si>
  <si>
    <t>Dr. Öğr. Üyesi Usame Ömer Osmanoğlu</t>
  </si>
  <si>
    <t xml:space="preserve">Sağlık alanına özel problemlerin çözümünde kullanılacak olan bilimsel yöntemlerden biri olan istatistiksel yöntemleri kullanır. İstatistik ve Biyoistatistik ile ilgili bazı tanımları ve bilgileri bilir. İstatistiklerin nerede ve nasıl kullanılabileceğini bilir. En az maliyetle topluma ait verilerin nasıl toplanabileceğini fark eder. Problemin çözümünün en kısa zamanda ve doğruluk derecesi yüksek olan verilere nasıl ulaşılabileceğini bilir. </t>
  </si>
  <si>
    <t>11BIS02</t>
  </si>
  <si>
    <t>11BIS03</t>
  </si>
  <si>
    <t>Bilimsel Yöntem ve İstatistiksel Temel Kavramlar, p Değeri ve İstatistiksel Karar</t>
  </si>
  <si>
    <t>Sağlık alanına özel problemlerin çözümünde kullanılacak olan bilimsel yöntemlerde Biyoistatistiğin nerede ve nasıl kullanılabileceğini bilir. Bilimsel yöntem ve Biyoistatistik arasındaki ilişkiyi; bilimsel yöntem aşamalarında Biyoistatistğin önemini bilir. p değeri kavramını bilir. Bilimsel çalışmalarda p değeri ve istatistiksel karar ile ilgili teorik bilgiyi bilir. Kurulan sıfır ve  alternatif hipotezlere göre belirlenen hipotez testlerinin yönünü hesaplar. P değerini bilir; sıfır ve alternatif  hipotezleri p değerine göre yorumlar. p değerinin önemlilik düzeyini belirlemedeki rolünü bilir. Hipotezin  geçerliliğine göre p değerine karar verir.</t>
  </si>
  <si>
    <t>11BIS04</t>
  </si>
  <si>
    <t>11BIS05</t>
  </si>
  <si>
    <t>İstatistiksel Grafikler ve Kullanım Alanları</t>
  </si>
  <si>
    <t xml:space="preserve">Değişkenlerin tipine, yapısına ya da özelliklerine göre, belli kuralları göz önüne alarak grafikleri çizer. Grafiklerin çizim  kurallarını bilir. Histogram grafiğinin; çizgi grafiğinin, daire grafiğinin; ilişki grafiğinin hangi değişkenler için ve nasıl çizildiğini bilir. Değişkenlerin tipine, yapısına ya da özelliklerine göre, belli kuralları göz önüne alarak Kutu, Çubuk ve Popülasyon  Pramidi Grafiklerini çizer. Grafiklerin çizim kurallarını; kutu grafiğinin ve çubuk grafiğinin hangi değişkenler için ve nasıl çizildiğini bilir. Popülasyon piramidini çizer ve yorumlar. Grafiksel gösterimlerle, değişkenin dağılım biçimini ve dağılım  aralığını görsel olarak bilir. </t>
  </si>
  <si>
    <t>11BIS06</t>
  </si>
  <si>
    <t>11BIS.L01</t>
  </si>
  <si>
    <t>Paket Programlara Veri Girişi ve Menülerin Tanıtımı</t>
  </si>
  <si>
    <t xml:space="preserve">Birçok alanda olduğu gibi sağlık alanında da yaygın olarak kullanılan istatistiksel veri analizi paketlerinden bazılarını bilir  ve menülerini kullanır. Paket program’da File menüsüne, Edit menüsüne, View seçeneğine, Data menüsüne, Transform  menüsüne, Analyze menüsüne ve Graphs menüsüne ait bütün özellikleri bilir ve kullanım amacına göre hangisini  seçeceğini bilir ve açıklar. Veri ve değişken tanımlama pencerelerinin özelliklerinin bilir ve değişkenlere ait veri girişinin nasıl yapılacağını bilir ve  açıklar. Paket programlarda veri girişini yapar; değişkenlerin isimlerini yazar, değişkenlerin karakter uzunluğunu  belirler, ondalıklı basamak sayısını belirler, kategorik yapıdaki değişkenlere ait etiket oluşturur; eksik yapıdaki veri  setleri ile ilgili işlem yapar; isimsel, sıralı ve oransal yapıdaki değişkenleri bilir ve tanımlar. </t>
  </si>
  <si>
    <t>11BIS07</t>
  </si>
  <si>
    <t>Tanımlayıcı İstatistikler</t>
  </si>
  <si>
    <t xml:space="preserve">Serilerde ve frekans tablolarında nicel verilerin dağılım ölçülerini gösterir. Serilerde ve frekans dağılımlarında verilerin  dağılım aralığına ilişkin formülasyonları; verilerin varyansına ilişkin formülasyonları, verilerin standart sapmasına ilişkin  formülasyonları; verilerin standart hatasına ilişkin formülasyonları, verilerin değişim katsayısına ilişkin formülasyonları  bilir ve hesaplar. Serilerde ve frekans tablolarında nicel verilerin merkezi eğilim ölçülerini bulur ve gösterir. Serilerde nicel verilerin  aritmetik, geometrik ve harmonik ortalamalarının formülasyonlarını bilir ve hesaplar. Frekanslarda nicel verilerin  aritmetik ortalamasının formülasyonunu bilir ve hesaplar. Ağırlıklı ortalamanın formülasyonunu bilir ve hesaplar.  Serilerde nicel verilerin medyan, mod, dörttebirlik ve yüzdelik değerlerini hesaplar. Frekanslarda nicel verilerin medyan  ve modun formülasyonunu bilir ve hesaplar. </t>
  </si>
  <si>
    <t>11BIS08</t>
  </si>
  <si>
    <t>11BIS09</t>
  </si>
  <si>
    <t>Olasılığa Giriş</t>
  </si>
  <si>
    <t xml:space="preserve">Olasılık tanımı, olasılık kurallarının kullanımındaki teorik bilgileri bilir. Olasılığın tıpta kullanım alanlarını bilir. Olasılık  tanımını ve olasılık kurallarını bilir ve açıklar. Olasılıksal gösterimleri bilir. Olasılıkların hesaplanmasında kullanılan  toplama kuralı ve çarpma kuralını bilir. Birleşik ve Marjinal Olasılığın nasıl hesaplandığını bilir. Permütasyon ve  Kombinasyonun nasıl hesaplandığını bilir. Bağımlı olaylar, bağımsız olaylar ve koşullu olasılık tanımlarını bilir ve açıklar. Bayes kuralı ve tarama testlerini  örneklerle açıklar ve önemini bilir. Koşullu Olasılığın nasıl hesaplandığını bilir. Bağımlı ve Bağımsız Olayları bilir. </t>
  </si>
  <si>
    <t>11BIS10</t>
  </si>
  <si>
    <t>11BIS11</t>
  </si>
  <si>
    <t>Önemli İstatistiksel Dağılımlar I</t>
  </si>
  <si>
    <t xml:space="preserve">Normal ve Binom dağılımını ve önemini bilir. Tıp alanında Normal ve binom dağılımının olasılıklarını ve teorik frekanslarını hesaplar. Normal ve Binom  dağılımı ve normal dağılım arasındaki ilişkiyi bilir ve açıklar. Normal ve Binom dağılımının yoğunluk fonksiyonunu bilir ve bilimsel  çalışmalarda örneklerle binom dağılımının önemini açıklar. Normal ve Binom dağılımının olasılıklarını ve teorik frekanslarını  hesaplar. Normal ve Binom dağılımının normal dağılıma yaklaşımını bilir. </t>
  </si>
  <si>
    <t>11BIS12</t>
  </si>
  <si>
    <t>11BIS13</t>
  </si>
  <si>
    <t>Önemli İstatistiksel Dağılımlar II</t>
  </si>
  <si>
    <t>Poisson dağılımını ve önemini bilir ve açıklar. Tıp alanında poisson dağılımının olasılıklarını ve teorik frekanslarını  hesaplar. Poisson dağılımı ve normal dağılım arasındaki ilişkiyi bilir ve açıklar. Poisson dağılımının yoğunluk  fonksiyonunu bilir ve bilimsel çalışmalarda örneklerle poisson dağılımının önemini açıklar. Poisson dağılımının  olasılıklarını ve teorik frekanslarını hesaplar. Poisson dağılımının normal dağılıma yaklaşımını bilir.</t>
  </si>
  <si>
    <t>11BIS14</t>
  </si>
  <si>
    <t>KURUL-2 HÜCRELERARASI İLETİŞİM VE İSKELET SİSTEMİ (8 HAFTA)</t>
  </si>
  <si>
    <t>12BIS01</t>
  </si>
  <si>
    <t>Normalite Testleri, Parametrik ve Parametrik Olmayan Testler</t>
  </si>
  <si>
    <t>Bir veri setinin Normal dağılımına uygunluğunu Shapiro-Wilk W testi; Kolmogorov-Smirnov Tek Örnek testi ile  denetlemeyİ bilir. Normalite testlerinin önemini bilir. Kolmogorov-Smirnov ve Shapiro-Wilk testleri arasındaki farkı  ve bu testlerin fromülasyonlarını bilir. Kolmogorov-Smirnov ve Shapiro-Wilk testlerinin Normalite testi sonucuna  göre kullanılacak olan parametrik veya parametrtik olmayan testi seçer. Normalite testlerini tıpta kullanım  alanlarını bilir. Parametrik  ve parametrik olmayan  yöntemleri  bilir.  Parametrik  olmayan  yöntemler  ile  parametrik  yöntemler  arasındaki  farkı bilir. Parametrik ve parametrik olmayan yöntemlerin hangi durumlarda kullanıldığını  bilir, sonuçlarını yorumlar ve tıpta kullanım alanlarını bilir.</t>
  </si>
  <si>
    <t>12BIS02</t>
  </si>
  <si>
    <t>12BIS03</t>
  </si>
  <si>
    <t>Tek Örneklem Testleri</t>
  </si>
  <si>
    <t>Tek örneklem düzeninde t testini formülasyonu ve örnekler ile test etmeyi bilir. Tek örneklem düzeninde t testini formülasyonu ve örnekler ile test etmeyi bilir. Toplum ortalamasına dayalı tek örnek t testi  kullanımını bilir.  Tek örneklem t testinin  tıpta uygulama alanlarını bilir. Tek örneklem t testi sonuçlarını yorumlar.</t>
  </si>
  <si>
    <t>12BIS04</t>
  </si>
  <si>
    <t>12BIS05</t>
  </si>
  <si>
    <t>Bağımsız İki Örneklem Testleri</t>
  </si>
  <si>
    <t>Bağımsız iki örneklem düzeninde t testini formülasyonu ve örnekler ile test etmeyi bilir. Bağımsız iki örneklem düzeninde t testini formülasyonu ve örnekler ile test etmeyi bilir. Bağımlı ve bağımsız grupları ayırt eder. Bağımsız iki örneklem t testinin  tıpta uygulama alanlarını bilir. Bağımsız iki örneklem t testi sonuçlarını yorumlar.</t>
  </si>
  <si>
    <t>12BIS06</t>
  </si>
  <si>
    <t>12BIS07</t>
  </si>
  <si>
    <t>Bağımlı İki Örneklem Testleri</t>
  </si>
  <si>
    <t>Bağımlı iki örneklem düzeninde t testini formülasyonu ve örnekler ile test etmeyi bilir. Bağımlı iki örneklem düzeninde t testini formülasyonu ve örnekler ile test etmeyi bilir. Bağımlı ve bağımsız grupları ayırt eder. Bağımlı iki örneklem t testinin  tıpta uygulama alanlarını bilir. Bağımlı iki örneklem t testi sonuçlarını yorumlar.</t>
  </si>
  <si>
    <t>12BIS08</t>
  </si>
  <si>
    <t>12BIS.L01</t>
  </si>
  <si>
    <t>Tek ve İki Örneklem Testleri Uygulaması</t>
  </si>
  <si>
    <t>Tek örneklem ve bağımlı-bağımsız iki örneklem testleri konularında uygulama örneklerini paket programlar üzerinde çözerek pratik kabiliyetini artırır.</t>
  </si>
  <si>
    <t>12BIS09</t>
  </si>
  <si>
    <t>Bağımsız Çok Örneklem Testleri</t>
  </si>
  <si>
    <t>Bağımsız çok örneklem düzeninde t testini formülasyonu ve örnekler ile test etmeyi bilir. Bağımsız çok örneklem düzeninde t testini formülasyonu ve örnekler ile test etmeyi bilir. Bağımlı ve bağımsız grupları ayırt eder. Bağımsız çok örneklem t testinin  tıpta uygulama alanlarını bilir. Bağımsız çok örneklem t testi sonuçlarını yorumlar.</t>
  </si>
  <si>
    <t>12BIS10</t>
  </si>
  <si>
    <t>12BIS11</t>
  </si>
  <si>
    <t>Bağımlı Çok Örneklem Testleri</t>
  </si>
  <si>
    <t>Bağımlı çok örneklem düzeninde t testini formülasyonu ve örnekler ile test etmeyi bilir. Bağımlı çok örneklem düzeninde t testini formülasyonu ve örnekler ile test etmeyi bilir. Bağımlı ve bağımsız grupları ayırt eder. Bağımlı çok örneklem t testinin  tıpta uygulama alanlarını bilir. Bağımlı çok örneklem t testi sonuçlarını yorumlar.</t>
  </si>
  <si>
    <t>12BIS12</t>
  </si>
  <si>
    <t>12BIS.L02</t>
  </si>
  <si>
    <t>Çok Örneklem Testleri Uygulaması</t>
  </si>
  <si>
    <t>Bağımlı ve bağımsız çok örneklem testleri konularında uygulama örneklerini paket programlar üzerinde çözerek pratik kabiliyetini artırır.</t>
  </si>
  <si>
    <t>KURUL-3 HAREKET SİSTEMİNİN YAPISAL TEMELLERİ (8 HAFTA)</t>
  </si>
  <si>
    <t>13BIS01</t>
  </si>
  <si>
    <t>Kategorik Değişkenlerde Tek Örneklem Testleri</t>
  </si>
  <si>
    <t>Kategorik veri türünde tek örneklem testlerini (Tek örneklem oran karşılaştırma ve kikare uygunluk testlerini) bilir. Sağlık alanında kategorik veri türünde tek örneklem testlerinin kullanımını bilir. Kategorik veri türünde tek örneklem testlerini sonuçlarını yorumlayabilir.</t>
  </si>
  <si>
    <t>13BIS02</t>
  </si>
  <si>
    <t>13BIS03</t>
  </si>
  <si>
    <t>Kategorik Değişkenlerde İki Örneklem Testleri</t>
  </si>
  <si>
    <t>Kategorik veri türünde iki örneklem testlerini (2x2 ve RxC tipi kontejans tablolarında Kikare Bağımsızlık testlerini ve McNemar Testini) )bilir. Sağlık alanında kategorik veri türünde iki örneklem testlerinin kullanımını bilir. Kategorik veri türünde iki örneklem testlerini sonuçlarını yorumlayabilir.</t>
  </si>
  <si>
    <t>13BIS04</t>
  </si>
  <si>
    <t>13BIS05</t>
  </si>
  <si>
    <t>Kategorik Değişkenlerde Çok Örneklem Testleri</t>
  </si>
  <si>
    <t>Kategorik veri türünde çok örneklem testlerini (2x2 ve RxC tipi kontejans tablolarında Kikare Trend analizini ve Cochran Q Testini) )bilir. Sağlık alanında kategorik veri türünde iki örneklem testlerinin kullanımını bilir. Kategorik veri türünde iki örneklem testlerini sonuçlarını yorumlayabilir.</t>
  </si>
  <si>
    <t>13BIS06</t>
  </si>
  <si>
    <t>13BIS.L01</t>
  </si>
  <si>
    <t>Kategorik Değişkenlerde Örneklem Testleri Uygulaması</t>
  </si>
  <si>
    <t>Kategorik veri türünde tek, iki ve çok örneklem testleri konularında uygulama örneklerini paket programlar üzerinde çözerek pratik kabiliyetini artırır.</t>
  </si>
  <si>
    <t>13BIS07</t>
  </si>
  <si>
    <t>Korelasyon ve Regresyon Analizleri</t>
  </si>
  <si>
    <t>Korelasyon Analizlerini ve önemini bilir ve açıklar. Bilimsel çalışmalarda Korelasyon Analizlerini uygular. Parametrik ve Parametrik Olmayan Korelasyon Analizlerini bilir. Parametrik ve Parametrik Olmayan Korelasyon Analizlerinin tıpta kullanım alanlarını bilir. Parametrik ve Parametrik Olmayan Korelasyon katsayılarının formülasyonunu ve kullanım kriterlerini bilir. Parametrik ve Parametrik Olmayan Korelasyon katsayılarının değerlerine göre ilişki seviyesini ve yönünü yorumlar. Basit ve Çoklu Doğrusal Regresyon Analizlerini ve önemini bilir ve açıklar. Bilimsel çalışmalarda Basit ve Çoklu Doğrusal Regresyon Analizlerini bilir ve uygular. Bağımlı ve Bağımsız değişkenlerin özelliklerini bilir. Basit ve Çoklu  Regresyon Modellerinde parametre tahminlerini hesaplar. Basit ve Çoklu Regresyon Modellerini kurar ve tıpta  kullanır. Regresyon modellerinde belirtme katsayısını yorumlar.</t>
  </si>
  <si>
    <t>13BIS08</t>
  </si>
  <si>
    <t>13BIS.L02</t>
  </si>
  <si>
    <t>Korelasyon ve Regresyon Analizleri Uygulaması</t>
  </si>
  <si>
    <t>Korelasyon ve Regresyon Analizleri konularında uygulama örneklerini paket programlar üzerinde çözerek pratik kabiliyetini artırır. Bireysel olarak ilgili analizleri uygulayabilir.</t>
  </si>
  <si>
    <t>13BIS09</t>
  </si>
  <si>
    <t>Faktör Analizi</t>
  </si>
  <si>
    <t>Faktör analizi ve aşamalarını bilir. Bilimsel çalışmalarda faktör analizi uygular. Açıklayıcı ve doğrusal fatör analizlerini bilir. Açıklayıcı ve doğrusal fatör analizlerinin farkını bilir. Faktör analzi sonuçlarını yorumlamayı bilir.</t>
  </si>
  <si>
    <t>13BIS10</t>
  </si>
  <si>
    <t>13BIS.L03</t>
  </si>
  <si>
    <t>Faktör Analizi Uygulaması</t>
  </si>
  <si>
    <t>Faktör analizi konularında uygulama örneklerini paket programlar üzerinde çözerek pratik kabiliyetini artırır. Bireysel olarak ilgili analizleri uygulayabilir.</t>
  </si>
  <si>
    <t>KURUL-4 HAREKET SİSTEMİ (8 HAFTA)</t>
  </si>
  <si>
    <t>14BIS01</t>
  </si>
  <si>
    <t>Yaşam Analizi</t>
  </si>
  <si>
    <t>Yaşam tablolarını bilir. Yaşam tablolarının sağlık alanındaki kullanımını ve önemini bilir. Yaşam fonksiyonunu kullanarak yaşam tablosunu oluşturur. Yaşam tablolarını kullanarak geleceğe ilişkin yorum yapar. Belirli bir yaş aralığındaki bireylerin beklenen yaşam süresini hesaplar. Hazard fonksiyonu ile belirli bir zamanda bir kişinin ölme riskini hesaplar.</t>
  </si>
  <si>
    <t>14BIS02</t>
  </si>
  <si>
    <t>14BIS03</t>
  </si>
  <si>
    <t>Kaplan-Meier Analizi</t>
  </si>
  <si>
    <t xml:space="preserve">Kaplan-Meier yöntemini bilir. Kaplan-Meier Yönteminin Yaşam tablosu yöntemi ile benzer ve farklı yönlerini bilir. Kaplan-Meier için yaşam fonksiyonunu hesaplar. Kaplan-Meier yöntemi sonuçlarını değerlendirir. Kaplan-Meier yönteminin sağlık  alanındaki önemini bilir. Yaşam ve ölüm olasılıklarının hesaplanmasında, Yaşam Tablosu Yöntemi ile benzer ve farklı olan  yönleri kavrar. Yığılımlı ölüm fonksiyonunu hesaplar. Kaplan-Meier yöntemine ilişkin ortalama yaşam süresi, ortanca yaşam  süresi ve çeyrek değerleri hesaplar. Yaşam Fonksiyonlarının karşılaştırılmasında kullanılan testleri bilir. </t>
  </si>
  <si>
    <t>14BIS04</t>
  </si>
  <si>
    <t>14BIS05</t>
  </si>
  <si>
    <t>ROC Analizi</t>
  </si>
  <si>
    <t xml:space="preserve">ROC eğrisini bilir ve yorumlar. Parametrik ROC eğrisi yöntemini bilir ve Parametrik ROC eğrisini hesaplar. Parametrik ROC  eğrisi yönteminin tıptaki önemini bilir. Parametrik ROC eğrisi altında kalan alanı teorik olarak hesaplar. ROC eğrisindeki  kesme noktasını yorumlar. ROC eğrisini kullanarak medikal tanı testlerin doğruluğunu değerlendirir. </t>
  </si>
  <si>
    <t>14BIS06</t>
  </si>
  <si>
    <t>14BIS.L01</t>
  </si>
  <si>
    <t>Uygulama I</t>
  </si>
  <si>
    <t>Yaşam Analizi, Kaplan-Meier Analizi ve ROC Analizi konularında uygulama örneklerini paket programlar üzerinde çözerek pratik kabiliyetini artırır.  Bireysel olarak ilgili analizleri uygulayabilir.</t>
  </si>
  <si>
    <t>14BIS07</t>
  </si>
  <si>
    <t>Güç Analizi</t>
  </si>
  <si>
    <t xml:space="preserve">Güç analizini bilir. Güç analizi testlerini ve bilimsel araştırmalardaki önemini bilir ve açıklar. Bilimsel çalışmalarda güç analizi testlerinin tıpta uygulamalarını bilir. Örnek büyüklüğünün güç analizi üzerine etkisini bilir ve açıklar.  Örnek hacmini kullanarak güç analizini hesaplar. Güç analizinin farklı paket programlarında hesaplanmasını bilir. </t>
  </si>
  <si>
    <t>14BIS08</t>
  </si>
  <si>
    <t>14BIS09</t>
  </si>
  <si>
    <t>Lojistik Regresyon Analizi</t>
  </si>
  <si>
    <t xml:space="preserve">Lojistik regresyonu ve sağlık alanındaki önemini bilir. Lojistik regresyonu teorik olarak hesaplar. Lojistik regresyonun kullanıldığı durumları bilir. Lojistik regresyon ile basit doğrusal regresyon arasındaki farkları bilir ve yorumlar. İkili yapıda bağımlı değişkenin kullanıldığı lojistik regresyon modelini bilir. Kategorik bağımsız değişkenlerin kodlanmasını bilir. ODDS oranlarını ve güven aralıklarını bilir ve karar vermek için kullanır. Lojistik Regresyon modelinin katsayılarını yorumlar. </t>
  </si>
  <si>
    <t>14BIS10</t>
  </si>
  <si>
    <t>14BIS11</t>
  </si>
  <si>
    <t>Güvenirlik Analizi</t>
  </si>
  <si>
    <t>Ölçek formlarının değerlendirilmesinde kullanılan güvenilirlik analizi hesaplama yöntemlerini bilir. Soru ile bütün arasındaki korelasyon yöntemlerini bilir. Soru ile bütün arasındaki korelasyonlar yöntemi sonuçlarını yorumlar.  Paralel Yöntem ve Kesin Paralel Yöntem sonuçlarını yorumlar.</t>
  </si>
  <si>
    <t>14BIS12</t>
  </si>
  <si>
    <t>14BIS.L02</t>
  </si>
  <si>
    <t>Uygulama II</t>
  </si>
  <si>
    <t>Güç Analizi, Lojistik Regresyon Analizi ve Güvenirlik Analizi konularında uygulama örneklerini paket programlar üzerinde çözerek pratik kabiliyetini artırır. Bireysel olarak ilgili analizleri uygulayabilir.</t>
  </si>
  <si>
    <t>2022-2023 TIP DÖNEM 1 TIBBİ GENETİK DERS PROGRAMI</t>
  </si>
  <si>
    <t>Ders Konusu</t>
  </si>
  <si>
    <t>Öğrenim hedefleri</t>
  </si>
  <si>
    <t>KURUL 4: HAREKET SİSTEMİ</t>
  </si>
  <si>
    <t>14TGN01</t>
  </si>
  <si>
    <t>TIBBİ GENETİK</t>
  </si>
  <si>
    <t>TIBBİ GENETİĞE GİRİŞ</t>
  </si>
  <si>
    <t>PROF.DR.EMİNE BERRİN YÜKSEL</t>
  </si>
  <si>
    <t>Tıbbi genetiğin kısa tarihçesini bilir, tıbbi genetiğin çalışma konularını bilir, genetik hastalıkların sınflandırılması hakkında bilgi sahibi olur.</t>
  </si>
  <si>
    <t>14TGN02</t>
  </si>
  <si>
    <t>OTOZOMAL DOMİNANT KALITIMIN ÖZELLİKLERİ</t>
  </si>
  <si>
    <t>Mendelyen kalıtımın genel özeliiklerini bilir. Otozomal dominant kalıtımın özelliklerini bilir. Otozomal dominant kalıtım kalıbını aile ağacına bakarak açıklayabilir.</t>
  </si>
  <si>
    <t>14TGN03</t>
  </si>
  <si>
    <t>OTOZOMAL DOMİNANT KALITIMA AİT ÖRNEKLER</t>
  </si>
  <si>
    <t>Otozomal dominant kalıtım kalıbına sahip hastalıklara ait örnekler verebilir.</t>
  </si>
  <si>
    <t>14TGN04</t>
  </si>
  <si>
    <t>OTOZOMAL RESESİF KALITIMIN ÖZELLİKLERİ</t>
  </si>
  <si>
    <t>Mendelyen kalıtımın genel özeliiklerini bilir. Otozomal resesif kalıtımın özelliklerini bilir. Otozomal resesif kalıtım kalıbını aile ağacına bakarak açıklayabilir.</t>
  </si>
  <si>
    <t>14TGN05</t>
  </si>
  <si>
    <t>OTOZOMAL RESESİF KALITIMA AİT ÖRNEKLER</t>
  </si>
  <si>
    <t>Otozomal resesif kalıtım kalıbına sahip hastalıklara ait örnekler verebilir.</t>
  </si>
  <si>
    <t>14TGN06</t>
  </si>
  <si>
    <t>GONOZOMAL KALITIMIN ÖZELLİKLERİ</t>
  </si>
  <si>
    <t>Cinsiyet kromozomlarında taşınan genetik hastalıkların kalıtımkalıplarına ait özellikleri bilir. Aile ağacına bakarak bu ayırımı yapabilir.</t>
  </si>
  <si>
    <t>14TGN07</t>
  </si>
  <si>
    <t>GONOZOMAL KALITIMA AİT ÖRNEKLERİ</t>
  </si>
  <si>
    <t>Gonozomal kalıtım kalıbına sahip hastalıklara ait örnekler verebilir.</t>
  </si>
  <si>
    <t>14TGN08</t>
  </si>
  <si>
    <t xml:space="preserve">MENDELYEN OLMAYAN KALITIM </t>
  </si>
  <si>
    <t xml:space="preserve">Mendelyen olmayan kalıtımın içeriğini bilir, genel özelliklerini açıklar. </t>
  </si>
  <si>
    <t>14TGN09</t>
  </si>
  <si>
    <t>MENDELYEN OLMAYAN KALITIMA AİT ÖRNEKLER</t>
  </si>
  <si>
    <t>Mendelyen olmayan  kalıtım kalıbına sahip hastalıklara ait örnekler verebilir.</t>
  </si>
  <si>
    <t>14TGN10</t>
  </si>
  <si>
    <t>KROMOZOMLARIN GENEL YAPISI VE SINIFLANDIRILMASI</t>
  </si>
  <si>
    <t>Kromozomların genel yapısını bilir, sitogenetik temel kavramlarını bilir.</t>
  </si>
  <si>
    <t>14TGN11</t>
  </si>
  <si>
    <t>14TGN12</t>
  </si>
  <si>
    <t>SAYISAL KROMOZOM ANOMALİLERİ</t>
  </si>
  <si>
    <t>Sayısal kromozom anomalilerinin oluşum mekanizmalarını, genel özelliklerini bilir. Bu grup hastalıklara ait örnekler verebilir.</t>
  </si>
  <si>
    <t>14TGN13</t>
  </si>
  <si>
    <t>YAPISAL KROMOZOM ANOMALİLERİ</t>
  </si>
  <si>
    <t>Yapısal kromozom anomalilerinin oluşum mekanizmalarını, genel özelliklerini bilir. Bu grup hastalıklara ait örnekler verebilir.</t>
  </si>
  <si>
    <t>2023-2024 TIP FAKÜLTESİ DÖNEM 1 FİZYOLOJİ DERS PROGRAMI</t>
  </si>
  <si>
    <t>Dönem 1</t>
  </si>
  <si>
    <t>saat</t>
  </si>
  <si>
    <t>2.KURUL: HÜCRELERARASI İLETİŞİM VE İSKELET SİSTEMİ</t>
  </si>
  <si>
    <t>12FIZ01</t>
  </si>
  <si>
    <t>Fizyolojiye giriş</t>
  </si>
  <si>
    <t>Dr. Öğr. Üyesi Bülent IŞIK</t>
  </si>
  <si>
    <t>Homeostaz kavramını tanımlar. Biyolojik Dokularda homeostatik ve fizyolojik düzenleme mekanizmalarını açıklar.</t>
  </si>
  <si>
    <t>12FIZ02</t>
  </si>
  <si>
    <t>Homeostaz</t>
  </si>
  <si>
    <t>Vücut sıvı kompartmanlarını ve homeostazın fizyolojik önemini açıklar</t>
  </si>
  <si>
    <t>12FIZ03</t>
  </si>
  <si>
    <t>Hücre membranından taşınım sistemler-1</t>
  </si>
  <si>
    <t>Hücre zarının fizyolojik özelliklerini hücre membranından taşınma sistemlerinin fizyolojisini açıklar</t>
  </si>
  <si>
    <t>12FIZ04</t>
  </si>
  <si>
    <t>Hücre membranından taşınım sistemleri-2</t>
  </si>
  <si>
    <t>12FIZ05</t>
  </si>
  <si>
    <t>Membran potansiyeli-1</t>
  </si>
  <si>
    <t>Membran potansiyelinin oluşumuna neden olan etkenlerin fizyolojik temelini açıklar</t>
  </si>
  <si>
    <t>12FIZ06</t>
  </si>
  <si>
    <t>Membran potansiyeli-2</t>
  </si>
  <si>
    <t>12FIZ07</t>
  </si>
  <si>
    <t>Hücrelerarası haberleşme</t>
  </si>
  <si>
    <t>Hücreler arası haberleşmenin fizyolojik mekanizmasını açıklar</t>
  </si>
  <si>
    <t>12FIZ08</t>
  </si>
  <si>
    <t>Apoptoz</t>
  </si>
  <si>
    <t>Apoptoz fizyolojisi açıklar</t>
  </si>
  <si>
    <t>12FIZ09</t>
  </si>
  <si>
    <t>Hücre içi haberciler-1</t>
  </si>
  <si>
    <t>Hücre içi habercilerin fizyolojik mekanizmasını açıklar</t>
  </si>
  <si>
    <t>12FIZ10</t>
  </si>
  <si>
    <t>Hücre içi haberciler-2</t>
  </si>
  <si>
    <t>12FIZ.L01</t>
  </si>
  <si>
    <t>Fizyoloji Uygulama</t>
  </si>
  <si>
    <t>Laboratuvar kuralları ve güvenliği</t>
  </si>
  <si>
    <t>Dr. Öğr. Üyesi Bülent IŞIK, Dr. Öğr. Üyesi Derviş DAŞDELEN, Öğr.Gör. Zeynep ALTINKAYA, Öğr. Gör. Mustafa ÖZDAMAR</t>
  </si>
  <si>
    <t>Laboratuvar kurallarını, güvenli çalışma prensiplerini açıklar</t>
  </si>
  <si>
    <t>3.KURUL: HÜCRELERARASI İLETİŞİM VE İSKELET SİSTEMİ</t>
  </si>
  <si>
    <t>13FIZ01</t>
  </si>
  <si>
    <t>Kanın genel özellikleri ve plazma proteinleri-1</t>
  </si>
  <si>
    <t>Kan dokusu ve plazma proteinlerinin genel özelliklerini açıklar</t>
  </si>
  <si>
    <t>13FIZ02</t>
  </si>
  <si>
    <t>Kanın genel özellikleri ve plazma proteinleri-2</t>
  </si>
  <si>
    <t>13FIZ.L01</t>
  </si>
  <si>
    <t>Kan alma teknikleri-1</t>
  </si>
  <si>
    <t>Kan alma tekniklerini açıklar ve uygular</t>
  </si>
  <si>
    <t>13FIZ03</t>
  </si>
  <si>
    <t>Kan yapımı (Hematopez)</t>
  </si>
  <si>
    <t>Kan yapım mekanizmalarını açıklar</t>
  </si>
  <si>
    <t>13FIZ04</t>
  </si>
  <si>
    <t>Eritrositlerin yapımı (Eritropoez) ve eritrositler</t>
  </si>
  <si>
    <t>Eritroistleri ve yapım mekanizmalarını açıklar</t>
  </si>
  <si>
    <t>13FIZ.L02</t>
  </si>
  <si>
    <t>Kan alma teknikleri-2</t>
  </si>
  <si>
    <t>13FIZ05</t>
  </si>
  <si>
    <t>Eritrositlerde metabolizma</t>
  </si>
  <si>
    <t>Eritrosit metabolizmasını ve özelliklerini açıklar</t>
  </si>
  <si>
    <t>13FIZ06</t>
  </si>
  <si>
    <t>Hemoglobin yapımı ve demir metabolizması</t>
  </si>
  <si>
    <t>Hemoglobin yapımı ve demir metabolizması açıklar</t>
  </si>
  <si>
    <t>13FIZ07</t>
  </si>
  <si>
    <t>Anemiler</t>
  </si>
  <si>
    <t>Anemi türlerini açıklar</t>
  </si>
  <si>
    <t>13FIZ08</t>
  </si>
  <si>
    <t>Polisitemiler</t>
  </si>
  <si>
    <t>Polisitemi türlerini açıklar</t>
  </si>
  <si>
    <t>13FIZ.L03</t>
  </si>
  <si>
    <t>Hemoglobin, hematokrit ve sedimentasyon ölçümü</t>
  </si>
  <si>
    <t>Hemoglobin, sedimentasyon ve hematokrit ölçümünü açıklar ve uygular</t>
  </si>
  <si>
    <t>13FIZ09</t>
  </si>
  <si>
    <t>Trombositler ve işlevleri-1</t>
  </si>
  <si>
    <t>Dr. Öğr. Üyesi Derviş DAŞDELEN</t>
  </si>
  <si>
    <t>Trombositlerin fonksiyonel özelliklerini açıklar</t>
  </si>
  <si>
    <t>13FIZ10</t>
  </si>
  <si>
    <t>Trombositler ve işlevleri-2</t>
  </si>
  <si>
    <t>13FIZ11</t>
  </si>
  <si>
    <t>Hemostaz, pıhtılaşma mekanizmaları-1</t>
  </si>
  <si>
    <t>Pıhtılaşma mekanizmalarını açıklar</t>
  </si>
  <si>
    <t>13FIZ12</t>
  </si>
  <si>
    <t>Hemostaz, pıhtılaşma mekanizmaları-2</t>
  </si>
  <si>
    <t>13FIZ.L04</t>
  </si>
  <si>
    <t>Kanama-pıhtılaşma zamanı belirleme</t>
  </si>
  <si>
    <t>Kanama-pıhtılaşma zamanını tayin eder ve belirler</t>
  </si>
  <si>
    <t>13FIZ13</t>
  </si>
  <si>
    <t>Pıhtılaşma bozuklukları</t>
  </si>
  <si>
    <t>Damar içi pıhtılaşmaya neden olan faktörleri açıklar</t>
  </si>
  <si>
    <t>13FIZ14</t>
  </si>
  <si>
    <t>Damar içi pıhtılaşmanın önlenmesi</t>
  </si>
  <si>
    <t>Damar içi pıhtılaşmayı önleme mekanizmalarını açıklar</t>
  </si>
  <si>
    <t>13FIZ.L05</t>
  </si>
  <si>
    <t>Kan grupları ve karşıt reaksiyon tayini</t>
  </si>
  <si>
    <t>Kan gruplarının nasıl belirlendiğini ve kan grupları-karşıt reaksiyon tayinini açıklar</t>
  </si>
  <si>
    <t>13FIZ15</t>
  </si>
  <si>
    <t>Lökositler ve işlevleri-1</t>
  </si>
  <si>
    <t>Lökositlerin fonksiyonlarını açıklar</t>
  </si>
  <si>
    <t>13FIZ16</t>
  </si>
  <si>
    <t>Lökositler ve işlevleri-2</t>
  </si>
  <si>
    <t>13FIZ.L06</t>
  </si>
  <si>
    <t>Eritrositlerin osmotik direncinin saptanması</t>
  </si>
  <si>
    <t>Osmotik frajiliteyi açıklar ve tayin eder</t>
  </si>
  <si>
    <t>13FIZ17</t>
  </si>
  <si>
    <t>Monosit ve makrofaj sistemi-1</t>
  </si>
  <si>
    <t>Monosit ve makrofaj sistemini açıklar</t>
  </si>
  <si>
    <t>13FIZ18</t>
  </si>
  <si>
    <t>Monosit ve makrofaj sistemi-2</t>
  </si>
  <si>
    <t>13FIZ.L07</t>
  </si>
  <si>
    <t>Eritrosit-Lökosit sayımı</t>
  </si>
  <si>
    <t>Eritrosit ve lökosit sayımını uygular</t>
  </si>
  <si>
    <t>13FIZ19</t>
  </si>
  <si>
    <t>İnflamasyon ve mekanizmaları-1</t>
  </si>
  <si>
    <t>İnflamasyon ve mekanizmalarını açılar</t>
  </si>
  <si>
    <t>13FIZ20</t>
  </si>
  <si>
    <t>İnflamasyon ve mekanizmaları-2</t>
  </si>
  <si>
    <t>13FIZ.L08</t>
  </si>
  <si>
    <t xml:space="preserve">Periferik yayma, lökosit formülü </t>
  </si>
  <si>
    <t>Periferik yaymayı yapar ve lokosit formülünü uygular</t>
  </si>
  <si>
    <t>13FIZ21</t>
  </si>
  <si>
    <t>İmmün sistem fizyolojisi-1</t>
  </si>
  <si>
    <t>İmmün sistemin temel unsurlarını ve fizyolojik mekanizmasını açıklar</t>
  </si>
  <si>
    <t>13FIZ22</t>
  </si>
  <si>
    <t>İmmün sistem fizyolojisi-2</t>
  </si>
  <si>
    <t xml:space="preserve">4. KURUL:  HAREKET SİSTEMİ </t>
  </si>
  <si>
    <t>14FIZ01</t>
  </si>
  <si>
    <t>Uyarılabilir hücrelerde aksiyon potansiyeli-1</t>
  </si>
  <si>
    <t>Uyarılabilir hücreleri tanımlar. Sinir ve kas hücresinin uyarılmasındaki fizyolojik mekanizmaları ifade eder</t>
  </si>
  <si>
    <t>14FIZ02</t>
  </si>
  <si>
    <t>Uyarılabilir hücrelerde aksiyon potansiyeli-2</t>
  </si>
  <si>
    <t>14FIZ03</t>
  </si>
  <si>
    <t>Uyarılabilir hücrelerde aksiyon potansiyeli-3</t>
  </si>
  <si>
    <t>14FIZ04</t>
  </si>
  <si>
    <t>Sinapsların özel yapısı, sinapslarda elektriksel olaylar-1</t>
  </si>
  <si>
    <t>Sinapsların fizyolojik yapısını ve sinapslarda meydana gelen elektrofizyolojik olayları tanımlar</t>
  </si>
  <si>
    <t>14FIZ05</t>
  </si>
  <si>
    <t>Sinapsların özel yapısı, sinapslarda elektriksel olaylar-2</t>
  </si>
  <si>
    <t>14FIZ06</t>
  </si>
  <si>
    <t>Sinir kas kavşağı-1</t>
  </si>
  <si>
    <t>Sinir-kas iletiminin fizyolojik mekanizmalarını açıklar</t>
  </si>
  <si>
    <t>14FIZ07</t>
  </si>
  <si>
    <t>Sinir kas kavşağı-2</t>
  </si>
  <si>
    <t>14FIZ08</t>
  </si>
  <si>
    <t xml:space="preserve">İskelet kasının yapı ve özellikleri </t>
  </si>
  <si>
    <t>İskelet kasının yapısı ve işlevlerini açıklar</t>
  </si>
  <si>
    <t>14FIZ09</t>
  </si>
  <si>
    <t>İskelet kasında kasılma mekanizmaları ve tipleri-1</t>
  </si>
  <si>
    <t>İskelet kasının kasılmasını fizyolojik olarak açıklar</t>
  </si>
  <si>
    <t>14FIZ10</t>
  </si>
  <si>
    <t>İskelet kasında kasılma mekanizmaları ve tipleri-2</t>
  </si>
  <si>
    <t>14FIZ.L01</t>
  </si>
  <si>
    <t>EMG</t>
  </si>
  <si>
    <t>EMG’ nin fizyolojik mekanizmalarını açıklar</t>
  </si>
  <si>
    <t>14FIZ11</t>
  </si>
  <si>
    <t>İskelet kasında fonksiyon bozuklukları, hipertrofi ve atrofi-1</t>
  </si>
  <si>
    <t>İskelet kasında fonksiyon bozukluklarını, hipertrofi ve atrofiyi açıklar</t>
  </si>
  <si>
    <t>14FIZ12</t>
  </si>
  <si>
    <t>İskelet kasında fonksiyon bozuklukları, hipertrofi ve atrofi-2</t>
  </si>
  <si>
    <t>14FIZ13</t>
  </si>
  <si>
    <t>Kaslarda enerji metabolizması-1</t>
  </si>
  <si>
    <t>Kaslarda enerji metabolizmasını fizyolojik olarak açıklar</t>
  </si>
  <si>
    <t>14FIZ14</t>
  </si>
  <si>
    <t>Kaslarda enerji metabolizması-2</t>
  </si>
  <si>
    <t>14FIZ.L02</t>
  </si>
  <si>
    <t>İskelet kası kasılma tiplerinin laboratuvarda değerlendirilmesi</t>
  </si>
  <si>
    <t>İskelet kası kasılma tiplerinin laboratuvarda değerlendirilmesini gösterir</t>
  </si>
  <si>
    <t>14FIZ15</t>
  </si>
  <si>
    <t>İskelet kasında gevşeme ve kas tonusu-1</t>
  </si>
  <si>
    <t>İskelet kasının gevşemesini ve tonusunu fizyolojik olarak açıklar</t>
  </si>
  <si>
    <t>14FIZ16</t>
  </si>
  <si>
    <t>İskelet kasında gevşeme ve kas tonusu-2</t>
  </si>
  <si>
    <t>14FIZ17</t>
  </si>
  <si>
    <t>İskelet kasında yorgunluk ve plastisite-1</t>
  </si>
  <si>
    <t>İskelet kasının yorulması ve plastisite kavramlarını fizyolojik olarak açıklar</t>
  </si>
  <si>
    <t>14FIZ18</t>
  </si>
  <si>
    <t>İskelet kasında yorgunluk ve plastisite-2</t>
  </si>
  <si>
    <t>14FIZ19</t>
  </si>
  <si>
    <t>Düz kasların genel özellikleri</t>
  </si>
  <si>
    <t>Düz kasların genel özelliklerini açıklar</t>
  </si>
  <si>
    <t>14FIZ20</t>
  </si>
  <si>
    <t>Düz kasların kasılması</t>
  </si>
  <si>
    <t>Düz kas kasılmasını açıklar</t>
  </si>
  <si>
    <t>14FIZ.L03</t>
  </si>
  <si>
    <t>İzole organ banyosunda düz kas ve damar hemodinamiği pratiği</t>
  </si>
  <si>
    <t>İzole organ banyosunda düz kas kasılma ve gevşeme kayıtları ve fizyolojik mekanizmalarını açıklar</t>
  </si>
  <si>
    <t>14FIZ21</t>
  </si>
  <si>
    <t>Akut egzersizin kaslarda oluşturduğu değişiklikler</t>
  </si>
  <si>
    <t>Egzersizde iskelet kasında gelişen fizyolojik değişikleri ifade eder</t>
  </si>
  <si>
    <t>14FIZ22</t>
  </si>
  <si>
    <t>Kronik egzersizin kaslarda oluşturduğu değişiklikler</t>
  </si>
  <si>
    <t>2023-2024 TIP Klinik Beceriler  DERS PROGRAMI</t>
  </si>
  <si>
    <t>KLİNİK  BECERİLER</t>
  </si>
  <si>
    <t xml:space="preserve">KURUL-1 (DÖNEM 1)
</t>
  </si>
  <si>
    <t>11TKB01</t>
  </si>
  <si>
    <t>İyi hekimlik uygulamalarına Giriş</t>
  </si>
  <si>
    <t>Doç.Dr.H.Şeyma Akça</t>
  </si>
  <si>
    <t>İyi hekimlik uygulamalarını tanımlarını kavrar.</t>
  </si>
  <si>
    <t>11TKB02</t>
  </si>
  <si>
    <t>İletişim-Giriş</t>
  </si>
  <si>
    <t>Doç.Dr.Dilek Atik</t>
  </si>
  <si>
    <t>İletişim tanımını yapabilir.</t>
  </si>
  <si>
    <t>11TKB03</t>
  </si>
  <si>
    <t>İletişim becerileri</t>
  </si>
  <si>
    <t>İletişim becerilerini kavrar.</t>
  </si>
  <si>
    <t>11TKB04</t>
  </si>
  <si>
    <t>Etik ve Profesyonel Değerler Yaşam Kalitesi Bağlamında Sağlık Hizmetleri</t>
  </si>
  <si>
    <t>Etik ve Profesyonel Değerler Yaşam Kalitesi Bağlamında Sağlık Hizmetlerini tanımlayabilir.</t>
  </si>
  <si>
    <t>11TKB05</t>
  </si>
  <si>
    <t>Etik ve Profesyonel Değerler  Hak Kavramı, Hasta hakları, sağlık çalışanı hakları</t>
  </si>
  <si>
    <t>Etik ve Profesyonel Değerler  Hak Kavramı, Hasta hakları, sağlık çalışanı haklarını öğrenir.</t>
  </si>
  <si>
    <t>11TKB06</t>
  </si>
  <si>
    <t>Etik ve Profesyonel Değerler (Sağlık ve Hastalık Kavramları)</t>
  </si>
  <si>
    <t>Etik ve Profesyonel Değerler de sağlık ve hastalık Kavramlarını öğrenir.</t>
  </si>
  <si>
    <t>11TKB07</t>
  </si>
  <si>
    <t>Kanıta dayalı Tıp ,Bilgi Okur Yazarlığı</t>
  </si>
  <si>
    <t>Kanıta dayalı Tıp Bilgi Okur Yazarlığını kavrar.</t>
  </si>
  <si>
    <t>11TKB08</t>
  </si>
  <si>
    <t>Kanıta dayalı Tıp Eleştirel Okuma</t>
  </si>
  <si>
    <t>Kanıta dayalı Tıp Eleştirel Okumanın farklı kaynaklarla birlikte değerlendirmeyi kavrar.</t>
  </si>
  <si>
    <t xml:space="preserve"> Hijyenik el yıkama becerisi (Uygulama)</t>
  </si>
  <si>
    <t>Dr.Öğr.Üyesi Fulya Köse</t>
  </si>
  <si>
    <t>Hijyenik el yıkama becerisi yıkamayı kavrar ve uygular.</t>
  </si>
  <si>
    <t>Steril Eldiven Giyme-Kullanılmış eldiven çıkarma Becerisi (Uygulama)</t>
  </si>
  <si>
    <t>Steril Eldiven Giyme-Kullanılmış eldiven çıkarma uygulamayı kavrar ve uygular.</t>
  </si>
  <si>
    <t>Bone ve Maske Takma Becerisi (Uygulama)</t>
  </si>
  <si>
    <t>Bone ve Maske Takma Becerisi kavrar ve uygular.</t>
  </si>
  <si>
    <t>KURUL-2  (DÖNEM 1)</t>
  </si>
  <si>
    <t>12TKB01</t>
  </si>
  <si>
    <t>İnsan Bilimlerinde Tıp</t>
  </si>
  <si>
    <t>Dr.Öğr.Üyesi Nuray Kılıç</t>
  </si>
  <si>
    <t>İnsan Bilimlerinde Tıp tanımlar.</t>
  </si>
  <si>
    <t>12TKB02</t>
  </si>
  <si>
    <t>Etik ve Profesyonel Değerler (Hekim-hasta/başvuran ilişkisi)</t>
  </si>
  <si>
    <t>Etik ve Profesyonel Değerler (Hekim-hasta/başvuran ilişkisini tanımlar.</t>
  </si>
  <si>
    <t>12TKB03</t>
  </si>
  <si>
    <t>Etik ve Profesyonel Değerler (Güvenilirlik ve Güvenirliğin İhlali,Hasta sırrının saklanması)</t>
  </si>
  <si>
    <t>Etik ve Profesyonel Değerlerinde hasta mahremiyeti,Güvenilirlik ve Güvenirliğin İhlali, Hasta sırrının saklanmasını kavrar.</t>
  </si>
  <si>
    <t>12TKB04</t>
  </si>
  <si>
    <t>Kanıta dayalı Tıp Bilgi Kaynakları, Kanıt Aramak</t>
  </si>
  <si>
    <t>Dr.Öğr.Üyesi M.Raşit Özer</t>
  </si>
  <si>
    <t>Kanıta dayalı Tıp Bilgi Kaynakları, Kanıt Aramayı öğrenir.</t>
  </si>
  <si>
    <t>12TKB05</t>
  </si>
  <si>
    <t>Kanıta dayalı Tıp Kanıtların değerlendirilmesi</t>
  </si>
  <si>
    <t>Kanıta dayalı Tıp Kanıtların değerlendirilmesi öğrenir.</t>
  </si>
  <si>
    <t>12TKB06</t>
  </si>
  <si>
    <t>Kanıta dayalı Tıp, Soru oluşturmak</t>
  </si>
  <si>
    <t>Kanıta dayalı Tıp, Soru oluşturmayı öğrenir.</t>
  </si>
  <si>
    <t>Radiyal ve Karotis Nabız Alma Becerisi uygulama(Uygulama)</t>
  </si>
  <si>
    <t>Radiyal ve Karotis Nabız Alma Becerisini  öğrenir ve uygular.</t>
  </si>
  <si>
    <t>Üst extremite kan basıncı ölçme becerisi(Uygulama)</t>
  </si>
  <si>
    <t>Üst extremite kan basıncı ölçme becerisi öğrenir ve uygular.</t>
  </si>
  <si>
    <t>Vücut ısısı Ölçme becerisi (Uygulama)</t>
  </si>
  <si>
    <t>Vücut ısısı Ölçme becerisini öğrenir.</t>
  </si>
  <si>
    <t>KURUL 3 (DÖNEM 1)</t>
  </si>
  <si>
    <t>13TKB01</t>
  </si>
  <si>
    <t>İletişim becerileri, Aydınlatılmış  onam</t>
  </si>
  <si>
    <t>İletişim becerilerini öğrenir ve Aydınlatılmış  onamın önemini kavrar.</t>
  </si>
  <si>
    <t>13TKB02</t>
  </si>
  <si>
    <t>Erişkin hava yolu yönetimi</t>
  </si>
  <si>
    <t>Erişkin hava yolu yönetimi kazanır.</t>
  </si>
  <si>
    <t>13TKB03</t>
  </si>
  <si>
    <t>Temel Yaşam Desteği (Erişkin)</t>
  </si>
  <si>
    <t>Temel Yaşam Desteği (Erişkin) önemini kavrar.</t>
  </si>
  <si>
    <t>Temel Yaşam Desteği (Erişkin) Uygulama 1</t>
  </si>
  <si>
    <t>Temel Yaşam Desteği (Erişkin) Uygulamayı öğrenir.</t>
  </si>
  <si>
    <t>Temel Yaşam Desteği (Erişkin) Uygulama 2</t>
  </si>
  <si>
    <t>Temel Yaşam Desteği (Erişkin) Uygulama 3</t>
  </si>
  <si>
    <t>13TKB04</t>
  </si>
  <si>
    <t>Pediatrik hava yolu yönetimi</t>
  </si>
  <si>
    <t>Pediatrik hava yolu yönetiminin önemini kavrar.</t>
  </si>
  <si>
    <t>13TKB05</t>
  </si>
  <si>
    <t>Temel yaşam desteği (Pediatrik)</t>
  </si>
  <si>
    <t>Temel yaşam desteği (Pediatrik) kavrar.</t>
  </si>
  <si>
    <t>Temel yaşam desteği (Pediatrik) Uygulama 1</t>
  </si>
  <si>
    <t>Temel yaşam desteği (Pediatrik) Uygulamasını öğrenir.</t>
  </si>
  <si>
    <t>Temel yaşam desteği (Pediatrik) Uygulama 2</t>
  </si>
  <si>
    <t>Temel yaşam desteği (Pediatrik) Uygulama 3</t>
  </si>
  <si>
    <t>KURUL-4  (DÖNEM 1)</t>
  </si>
  <si>
    <t>14TKB01</t>
  </si>
  <si>
    <t>Kanıta dayalı tıp, Makale okuma</t>
  </si>
  <si>
    <t>Dr. Öğr. Üyesi M. Raşit Özer</t>
  </si>
  <si>
    <t>Kanıta dayalı tıp, Makale okuma kavrar.</t>
  </si>
  <si>
    <t>14TKB02</t>
  </si>
  <si>
    <t>Kanıta dayalı tıp, Makale Değerlendirme</t>
  </si>
  <si>
    <t>Kanıta dayalı tıp, Makale Değerlendirmeyi öğrenir.</t>
  </si>
  <si>
    <t>Subcutan girişimsel işlem uygulama becerisi(Uygulama)</t>
  </si>
  <si>
    <t>Dr. Öğr. Üyesi Fulya Köse</t>
  </si>
  <si>
    <t>Subcutan girişimsel işlem uygulama becerisi</t>
  </si>
  <si>
    <t>Intramusküler  enjeksiyon uygulama becerisi (Uygulama) 1</t>
  </si>
  <si>
    <t>Intramusküler  enjeksiyon uygulama becerisi kazanır.</t>
  </si>
  <si>
    <t>Intramusküler  enjeksiyon uygulama becerisi (Uygulama) 2</t>
  </si>
  <si>
    <t>Venöz damar yolu açma uygulaması (Uygulama) 1</t>
  </si>
  <si>
    <t>Venöz damar yolu açma uygulamasını öğrenir ve uygular.</t>
  </si>
  <si>
    <t>Venöz damar yolu açma uygulaması (Uygulama) 2</t>
  </si>
  <si>
    <t>Venöz kan alma uygulaması (Uygulama) 1</t>
  </si>
  <si>
    <t>Venöz kan alma uygulamasını öğrenir ve uygular.</t>
  </si>
  <si>
    <t>Venöz kan alma uygulaması (Uygulama) 2</t>
  </si>
  <si>
    <t>KURUL 1 (DÖNEM 2)</t>
  </si>
  <si>
    <t>İletişim</t>
  </si>
  <si>
    <t>İletişimin tanımını yapar. İletişimin yolaklarını öğrenir.</t>
  </si>
  <si>
    <t xml:space="preserve">Etik ve Profesyonel Değerler Yaşam Kalitesi Bağlamında Sağlık Hizmetleri </t>
  </si>
  <si>
    <t>Sağlık Hizmetlerinde etik ve profesyonel yaklaşımları öğrenir.</t>
  </si>
  <si>
    <t>Travma hastasına ilk yaklaşım</t>
  </si>
  <si>
    <t>Travma hastasında İlk karşılaşma da yapılması ve yapılmaması gereken hareketleri kavrar.</t>
  </si>
  <si>
    <t>İlk yardımda Servical collor uygulaması</t>
  </si>
  <si>
    <t>İlk yardım esnasında travma hastasına servical collor kullanmayı öğrenir.</t>
  </si>
  <si>
    <t>Extremite travmalarına yaklaşım</t>
  </si>
  <si>
    <t>Extremite travmalı hastaya yaklaşımı öğrenir.</t>
  </si>
  <si>
    <t>Kırıklı çıkıklı extremite yaralamalarında stabilizasyon uygulaması 1</t>
  </si>
  <si>
    <t>Kırıklı çıkıklı extremite yaralamalarında stabilizasyon uygulamasını öğrenir.</t>
  </si>
  <si>
    <t>Kırıklı çıkıklı extremite yaralamalarında stabilizasyon uygulaması 2</t>
  </si>
  <si>
    <t>Kırıklı çıkıklı extremite yaralamalarında stabilizasyon uygulaması 3</t>
  </si>
  <si>
    <t>Kırıklı çıkıklı extremite yaralamalarında stabilizasyon uygulaması 4</t>
  </si>
  <si>
    <t>KURUL 2(DÖNEM 2)</t>
  </si>
  <si>
    <t xml:space="preserve">Doç.Dr.Dilek Atik </t>
  </si>
  <si>
    <t>KURUL 3(DÖNEM 2)</t>
  </si>
  <si>
    <t>Etik ve Profesyonel Değerler,Yaşamın başında alınan etik kararlar</t>
  </si>
  <si>
    <t>Etik ve Profesyonel Değerler,Yaşamın başında alınan etik kararlar kavrar.</t>
  </si>
  <si>
    <t>Mesleklerarası İşbirliği</t>
  </si>
  <si>
    <t>Mesleklerarası İşbirliği öğrenir.</t>
  </si>
  <si>
    <t>Batın muayene uygulaması</t>
  </si>
  <si>
    <t>Batın muayene uygulamasını öğrenir.</t>
  </si>
  <si>
    <t>Nazogastrik sonda uygulaması</t>
  </si>
  <si>
    <t>Nazogastrik sonda uygulaması öğrenir.</t>
  </si>
  <si>
    <t>İntramusküler-intravenöz ilaç hazırlama becerisi</t>
  </si>
  <si>
    <t>İntramusküler-intravenöz ilaç hazırlama Uygulamasını öğrenir.</t>
  </si>
  <si>
    <t>KURUL 4(DÖNEM 2)</t>
  </si>
  <si>
    <t>Nörolojik muayene 1</t>
  </si>
  <si>
    <t>Nörolojik muayenenin teorik bilgisini kavrar.</t>
  </si>
  <si>
    <t>Nörolojik muayene 2</t>
  </si>
  <si>
    <t>Nörolojik muayene uygulama 1</t>
  </si>
  <si>
    <t>Nörolojik muayene uygulama becerisi kazanır.</t>
  </si>
  <si>
    <t>Nörolojik muayene uygulama 2</t>
  </si>
  <si>
    <t>Nörolojik muayene uygulama 3</t>
  </si>
  <si>
    <t>Nörolojik muayene uygulama 4</t>
  </si>
  <si>
    <t>Nörolojik muayene uygulama 5</t>
  </si>
  <si>
    <t>KURUL 5(DÖNEM 2)</t>
  </si>
  <si>
    <t>Kanıta dayalı ,Bilgi Okur Yazarlığı</t>
  </si>
  <si>
    <t>Kanıta dayalı ,Bilgi Okur Yazarlığının önemini kavrar.</t>
  </si>
  <si>
    <t>Mesane sonda uygulaması 1</t>
  </si>
  <si>
    <t>Mesane sonda uygulamasını öğrenir.</t>
  </si>
  <si>
    <t>Mesane sonda uygulaması 2</t>
  </si>
  <si>
    <t>Mesane sonda uygulaması 3</t>
  </si>
  <si>
    <t>Mesane sonda uygulaması 4</t>
  </si>
  <si>
    <t>Klinik Ziyaretler(Genel Cerrahi-Kadın Doğum-Üroloji) 1</t>
  </si>
  <si>
    <t>Klinik ziyaretler ile çalışanların muayene odalarını, hasta odalarını , işlem uyguladıkları çalışma ortamlarını kavrar.</t>
  </si>
  <si>
    <t>Klinik Ziyaretler(Genel Cerrahi-Kadın Doğum-Üroloji) 2</t>
  </si>
  <si>
    <t>KURUL 1(DÖNEM 3)</t>
  </si>
  <si>
    <t>İletişim,Standart Hasta Görüşmesi</t>
  </si>
  <si>
    <t>İletişim becerilerini öğrenir ve standart hasta görüşmesinin  önemini kavrar.</t>
  </si>
  <si>
    <t>Hasta Güvenliği ve Mahremiyeti</t>
  </si>
  <si>
    <t>Hasta Güvenliği ve mahremiyetinin önemini anlar ve kavrar.</t>
  </si>
  <si>
    <t>Hasta ve Hekim Psikolojisi</t>
  </si>
  <si>
    <t>Hasta ve hekim psikolojisinin önemini öğrenir.</t>
  </si>
  <si>
    <t>Anamnez Alma Nedir?</t>
  </si>
  <si>
    <t>Anamnez alınmanın önemini kavrar.</t>
  </si>
  <si>
    <t>Anamnez Alma Uygulama 1</t>
  </si>
  <si>
    <t>Anamnez alma uygulamasını öğrenir.</t>
  </si>
  <si>
    <t>Anamnez Alma Uygulama 2</t>
  </si>
  <si>
    <t>KURUL 2(DÖNEM 3)</t>
  </si>
  <si>
    <t>Fizik Muayane nedir?</t>
  </si>
  <si>
    <t>Fizik Muayenenin tanımnı kavrar.</t>
  </si>
  <si>
    <t>Fizik Muayanenin Önemi</t>
  </si>
  <si>
    <t>Fizik muayenenin önemini öğrenir.</t>
  </si>
  <si>
    <t>Fizik Muayene uygulaması 1</t>
  </si>
  <si>
    <t>Fizik Muayene uygulamasını öğrenir.</t>
  </si>
  <si>
    <t>Fizik Muayene uygulaması 2</t>
  </si>
  <si>
    <t>Fizik Muayene uygulaması 3</t>
  </si>
  <si>
    <t>Fizik Muayene uygulaması 4</t>
  </si>
  <si>
    <t>KURUL 3(DÖNEM 3)</t>
  </si>
  <si>
    <t>İletişim,Zor Hasta ile iletişim</t>
  </si>
  <si>
    <t>İletişim de zor hasta ile önemini kavrar.</t>
  </si>
  <si>
    <t>KURUL 4(DÖNEM 3)</t>
  </si>
  <si>
    <t>Solunum Sistemi Muayenesi</t>
  </si>
  <si>
    <t>Solunum muayenenin önemini  öğrenir.</t>
  </si>
  <si>
    <t>Solunum Sistemi Muayenesi Uygulama Becerisi 1</t>
  </si>
  <si>
    <t>Solunum Sistemi Muayenesi Uygulama Becerisini kavrar.</t>
  </si>
  <si>
    <t>Solunum Sistemi Muayenesi Uygulama Becerisi 2</t>
  </si>
  <si>
    <t>Kardiyovasküler Sistem Muayenesi</t>
  </si>
  <si>
    <t>Kardiyovasküler sistem muayenenin önemini  öğrenir.</t>
  </si>
  <si>
    <t>Kardiyovasküler Sistem Kalp Sesleri Dinleme Becerisi 1</t>
  </si>
  <si>
    <t>Kardiyovasküler Sistemde  Kalp Sesleri Dinleme Becerisini geliştirir.</t>
  </si>
  <si>
    <t>Kardiyovasküler Sistem Kalp Sesleri Dinleme Becerisi 2</t>
  </si>
  <si>
    <t>KURUL 5(DÖNEM 3)</t>
  </si>
  <si>
    <t>Sutürasyon Malzemeleri ve Teknikleri</t>
  </si>
  <si>
    <t>Suturasyon malzemeleri ve tekniklerini öğrenir.</t>
  </si>
  <si>
    <t>Sutür Atma Uygulaması 1</t>
  </si>
  <si>
    <t>Sutürasyon atma uygulamasını öğrenir.</t>
  </si>
  <si>
    <t>Sutür Atma Uygulaması 2</t>
  </si>
  <si>
    <t>Temel yaşam desteği (Pediatrik) Uygulamayı öğrenir.</t>
  </si>
  <si>
    <t>KURUL 6(DÖNEM 3)</t>
  </si>
  <si>
    <t>İleri Hava Yolu Yönetimi</t>
  </si>
  <si>
    <t>İleri Hava Yolu Yönetimi önemini kavrar.</t>
  </si>
  <si>
    <t>İleri Kardiyak Yaşam Desteği</t>
  </si>
  <si>
    <t>İleri Kardiyak Yaşam Desteği önemini kavrar.</t>
  </si>
  <si>
    <t>İleri Kardiyak Yaşam Desteği Uygulama 1</t>
  </si>
  <si>
    <t>İleri Kardiyak Yaşam Desteği Uygulamasını öğrenir.</t>
  </si>
  <si>
    <t>İleri Kardiyak Yaşam Desteği Uygulama 2</t>
  </si>
  <si>
    <t>İleri Kardiyak Yaşam Desteği Uygulama 3</t>
  </si>
  <si>
    <t>Klinik ziyaret-(Acil Servis İşleyişi)</t>
  </si>
  <si>
    <t>Klinik Ziyaret-(Pediatri-Dahiliye-Ortopedi)</t>
  </si>
  <si>
    <t>GETAT(Seçmeli Ders)</t>
  </si>
  <si>
    <t>DÖNEM 2(Kurul 1-2-3-4-5)</t>
  </si>
  <si>
    <t>GETAT</t>
  </si>
  <si>
    <t>GETAT, Alternatif tıp nedir?</t>
  </si>
  <si>
    <t>Alternatif tıp ve GETAT tanımını öğrenir.</t>
  </si>
  <si>
    <t>Alternatif tıbbın tarihçesi</t>
  </si>
  <si>
    <t>Alternatif tıbbın tarihçesi öğrenir.</t>
  </si>
  <si>
    <t>Dünyada alternatif tıp bakış</t>
  </si>
  <si>
    <t>Dünyada alternatif tıp bakış kavrar.</t>
  </si>
  <si>
    <t>Türkiyede alternatif tıp bakış</t>
  </si>
  <si>
    <t>Türkiyede alternatif tıp bakışının nasıl olduğunu kavrar.</t>
  </si>
  <si>
    <t>Alternatif tıp sertifikasyon programları</t>
  </si>
  <si>
    <t>Alternatif tıp sertifikasyon programlarını öğrenir.</t>
  </si>
  <si>
    <t>Getat Programındaki Uygulamalar Nelerdir?</t>
  </si>
  <si>
    <t>Getat Programındaki Uygulamaları nerelerdir kavrar.</t>
  </si>
  <si>
    <t>Kupa -hacamat tarihçesi</t>
  </si>
  <si>
    <t>Kupa -hacamat tarihçesi hakkında bilgi sahibi olur.</t>
  </si>
  <si>
    <t>Kupa-Hacamat Uygulama Alanları</t>
  </si>
  <si>
    <t>Kupa-Hacamat Uygulama Alanlarını öğrenir.</t>
  </si>
  <si>
    <t>Kupa Hacamat Hangi Hastalıklarda Uygulanmaktadır?</t>
  </si>
  <si>
    <t>Kupa Hacamat Hangi Hastalıklarda Uygulanmaktadır öğrenir.</t>
  </si>
  <si>
    <t>Sülük Tedavisine Bakış</t>
  </si>
  <si>
    <t>Sülük Tedavisine genel bakışı kavrar.</t>
  </si>
  <si>
    <t>Sülük Tedavisinin Tarihçesi</t>
  </si>
  <si>
    <t>Sülük Tedavisinin Tarihçesi hakkında bilgi sahibi olur.</t>
  </si>
  <si>
    <t>Sülük Tedaavisinin Etki Mekanizması</t>
  </si>
  <si>
    <t>Sülük Tedaavisinin Etki Mekanizmasını kavrar.</t>
  </si>
  <si>
    <t>Sülük Tedavisi Hangi Hastalıklarda Uygulanmaktadır?</t>
  </si>
  <si>
    <t>Sülük Tedavisi Hangi Hastalıklarda Uygulanmaktadır öğrenir.</t>
  </si>
  <si>
    <t>Mezoterapi Tedavisine Bakış</t>
  </si>
  <si>
    <t>Mezoterapi Tedavisine genel bakış hakkında bilgi sahibi olur.</t>
  </si>
  <si>
    <t>Mezoterapi Tedavisinin Tarihçesi</t>
  </si>
  <si>
    <t>Mezoterapi Tedavisinin Tarihçesini öğrenir</t>
  </si>
  <si>
    <t>Mezoterapi Tedavisinin Etki Mekanizması</t>
  </si>
  <si>
    <t>Mezoterapi Tedavisinin Etki Mekanizması kavrar.</t>
  </si>
  <si>
    <t>Mezoterapi Tedavisi Hangi Hastalıklarda Uygulanmaktadır?</t>
  </si>
  <si>
    <t>Mezoterapi Tedavisi Hangi Hastalıklarda Uygulanmaktadır öğrenir.</t>
  </si>
  <si>
    <t>Akapuntur Tedavisine Bakış</t>
  </si>
  <si>
    <t>Akapuntur Tedavisine genel bakış hakkında bilgi sahibi olur.</t>
  </si>
  <si>
    <t>Akapuntur Tedavinin Tarihçesi</t>
  </si>
  <si>
    <t>Akapuntur Tedavinin Tarihçesi öğrenir.</t>
  </si>
  <si>
    <t xml:space="preserve">Akapuntur Tedavisinin Etki Mekanizması </t>
  </si>
  <si>
    <t>Akapuntur Tedavisinin Etki Mekanizması  kavrar.</t>
  </si>
  <si>
    <t>Akapuntur Tedavisi Hangi Hastalıklarda Uygulanmaktadır?</t>
  </si>
  <si>
    <t>Akapuntur Tedavisi Hangi Hastalıklarda Uygulanmaktadır bilgi sahibi olur.</t>
  </si>
  <si>
    <t xml:space="preserve">Ozon tedavisi nedir? </t>
  </si>
  <si>
    <t>Ozon tedavisinin tanımını yapar.</t>
  </si>
  <si>
    <t>Ozon tedavisinin tarihçesi</t>
  </si>
  <si>
    <t>Ozon tedavisinin tarihçesi hakkında bilgi sahibi olur.</t>
  </si>
  <si>
    <t>Ozon tedavisinin etki mekanizmaları</t>
  </si>
  <si>
    <t>Ozon tedavisinin etki mekanizmalarını kavrar.</t>
  </si>
  <si>
    <t xml:space="preserve">Ozon tedavisi hangi hastalıklarda uygulanmaktadır? </t>
  </si>
  <si>
    <t>Ozon tedavisi hangi hastalıklarda uygulanmaktadır öğrenir.</t>
  </si>
  <si>
    <t>Refleksolojı tedavısıne genel bakış</t>
  </si>
  <si>
    <t>Refleksolojı tedavısıne genel bakış kavrar.</t>
  </si>
  <si>
    <t>Refleksoloji Tedavisine etki mekanizması</t>
  </si>
  <si>
    <t>Refleksoloji Tedavisine etki mekanizması öğrenir</t>
  </si>
  <si>
    <t>Refleksolji tedavisi hangi hastalılarda uygulanmaktadır?</t>
  </si>
  <si>
    <t>Refleksolji tedavisi hangi hastalılarda uygulanmaktadır bilgi sahibi olur.</t>
  </si>
  <si>
    <t>Ders kodu</t>
  </si>
  <si>
    <t>KURUL-1 HÜCRE</t>
  </si>
  <si>
    <t>11TBK01</t>
  </si>
  <si>
    <t>Teorik</t>
  </si>
  <si>
    <t>Dr. Öğr. Üyesi Volkan  ECESOY</t>
  </si>
  <si>
    <t>11TBK02</t>
  </si>
  <si>
    <t>11TBK03</t>
  </si>
  <si>
    <t>Konsantrasyon Kavramları</t>
  </si>
  <si>
    <t>Kimyasal konsantrasyon kavramlarına dair genel bir nosyon kazanır. Molar, normal ve molal gibi konsantrasyon birimlerine göre çözeltilerin hesaplamalarını yapabilir.</t>
  </si>
  <si>
    <t>11TBK04</t>
  </si>
  <si>
    <t>11TBK05</t>
  </si>
  <si>
    <t>Su, Asit, Baz</t>
  </si>
  <si>
    <t>Suyun moleküler yapısı, sudaki bağ türleri, asit ve baz kavramlarını öğrenir. pH hesaplamalarını yapabilir.</t>
  </si>
  <si>
    <t>11TBK06</t>
  </si>
  <si>
    <t>11TBK.L01</t>
  </si>
  <si>
    <t>Uygulama</t>
  </si>
  <si>
    <t>Malzeme tanıtımı ve çözelti hazırlama</t>
  </si>
  <si>
    <t>Dr. Öğr. Üyesi Hasan ARICI, Dr. Öğr. Üyesi Rahim KOCABAŞ, Dr. Öğr. Üyesi Volkan ECESOY</t>
  </si>
  <si>
    <t>Laboratuvar genel kurallarını, güvenli çalışma usullerini, cam malzeme ve diğer ekipmanların isimlerini ve kullanım maksatlarını öğrenir. Farklı çözelti kavramlarına dair matematiksel hesaplamaları yapıp  bununla ilişkili ekipman ve kimyasalları kullanarak çözelti hazırlayabilir.</t>
  </si>
  <si>
    <t>11TBK07</t>
  </si>
  <si>
    <t>Kimyasal bağlar, izomeri</t>
  </si>
  <si>
    <t>Atom, molekül,bileşik kavramlarını öğrenir. Kimyasal bağ kavramını tanımlayabilir. Kimyasal bağ sınıflamasını yapabilir.</t>
  </si>
  <si>
    <t>11TBK08</t>
  </si>
  <si>
    <t>11TBK09</t>
  </si>
  <si>
    <t>Tamponlar</t>
  </si>
  <si>
    <t>Tampon çözelti kavramını tarifleyebilir. Farklı tampon çözeltilerini matematiksel olarak hesaplamalarını yaparak, hazırlayabilir.</t>
  </si>
  <si>
    <t>11TBK10</t>
  </si>
  <si>
    <t>11TBK11</t>
  </si>
  <si>
    <t xml:space="preserve">Alkanlar, alkenler, alkinler, Alkil Halojenler </t>
  </si>
  <si>
    <t>Dr. Öğr. Üyesi Rahim KOCABAŞ</t>
  </si>
  <si>
    <t>Alkanlar, alkenler, alkinler ve alkil halojenlerin kimyasal ve fiziksel özelliklerini, insan vücudundaki biyokimyasal tepkimelerde kullanım alanlarını, önemlerini öğrenir.</t>
  </si>
  <si>
    <t>11TBK12</t>
  </si>
  <si>
    <t>11TBK13</t>
  </si>
  <si>
    <t>Alkoller</t>
  </si>
  <si>
    <t>Alkollerin kimyasal ve fiziksel özelliklerini, insan vücudundaki biyokimyasal tepkimelerde kullanım alanlarını, önemlerini öğrenir.</t>
  </si>
  <si>
    <t>11TBK14</t>
  </si>
  <si>
    <t xml:space="preserve">Karbonil Bileşikler </t>
  </si>
  <si>
    <t>Karbonil bileşiklerin kimyasal ve fiziksel özelliklerini, insan vücudundaki biyokimyasal tepkimelerde kullanım alanlarını, önemlerini öğrenir.</t>
  </si>
  <si>
    <t>11TBK15</t>
  </si>
  <si>
    <t xml:space="preserve">Eterler ve organik kükürt bileşikleri </t>
  </si>
  <si>
    <t>Eterler ve organik kükürt bileşenlerinin kimyasal ve fiziksel özelliklerini, insan vücudundaki biyokimyasal tepkimelerde kullanım alanlarını, önemlerini öğrenir.</t>
  </si>
  <si>
    <t>11TBK16</t>
  </si>
  <si>
    <t xml:space="preserve">Aminler, Amidler ve aromatik bileşikler </t>
  </si>
  <si>
    <t>Amin, amid ve aromatik bileşiklerin kimyasal ve fiziksel özelliklerini, insan vücudundaki biyokimyasal tepkimelerde kullanım alanlarını, önemlerini öğrenir.</t>
  </si>
  <si>
    <t>11TBK17</t>
  </si>
  <si>
    <t>Aminoasit ve proteinlere giriş</t>
  </si>
  <si>
    <t>Dr. Öğr. Üyesi Hasan ARICI</t>
  </si>
  <si>
    <t>Aminoasitlerin genel yapısını çizebilir, aminoasit sınıflamasını yapabilir. Peptid bağının özelliklerini anlatabilir.</t>
  </si>
  <si>
    <t>11TBK18</t>
  </si>
  <si>
    <t>11TBK19</t>
  </si>
  <si>
    <t>Peptid bağı ve proteinlerin yapısı</t>
  </si>
  <si>
    <t>Polipeptid kavramını, proteinlerde bağların düzenlenmesini, primer, sekonder, tersiyer ve quaterner yapıları tarifleyebilir.</t>
  </si>
  <si>
    <t>11TBK20</t>
  </si>
  <si>
    <t>11TBK.L02</t>
  </si>
  <si>
    <t>Asit baz ve tampon</t>
  </si>
  <si>
    <t>pH hesaplamalarını, pHmetre kullanmayı, tampon çözelti hazırlamayı, uygulamalı olarak öğrenir.</t>
  </si>
  <si>
    <t>11TBK21</t>
  </si>
  <si>
    <t>Yapısal proteinler</t>
  </si>
  <si>
    <t>Yapısal proteinlerin vücutta görevlerini ve yerleşim yerlerini öğrenir. Kollajen , elastin gibi sık görülen yapısal proteinlere ait spesifik özellikleri anlatabilir.</t>
  </si>
  <si>
    <t>11TBK22</t>
  </si>
  <si>
    <t>11TBK23</t>
  </si>
  <si>
    <t xml:space="preserve">Hemoglobin ve myoglobinin yapısı </t>
  </si>
  <si>
    <t>Hemoglobin ve myoglobinin yapısal ve fonksiyonel özelliklerini öğrenir. Oksijen disosiasyon eğrilerindeki farklılıkları anlatabilir.</t>
  </si>
  <si>
    <t>11TBK24</t>
  </si>
  <si>
    <t>11TBK25</t>
  </si>
  <si>
    <t xml:space="preserve">Karbonhidratlara Giriş </t>
  </si>
  <si>
    <t>Karbonhidratların yapısında yer alan kimyasal elementleri öğrenir. Karbonhidrat sınıflamasını yapabilir. Karbonhidratların yapısal ve enerjetik fonksiyonlarını anlatabilir.</t>
  </si>
  <si>
    <t>11TBK26</t>
  </si>
  <si>
    <t>11TBK27</t>
  </si>
  <si>
    <t xml:space="preserve">Monosakkaritler ve Reaksiyonları </t>
  </si>
  <si>
    <t>Monosakkarit çeşitlerini öğrenir. Aldoz ketoz kavramlarını anlar. Monosakkaritlerin yer aldığı önemli reaksiyonları bilir ve reaksiyonun mantığını açıklayabilir.</t>
  </si>
  <si>
    <t>11TBK28</t>
  </si>
  <si>
    <t>11TBK29</t>
  </si>
  <si>
    <t>Glikozid bağı, glikozidler ve disakkaritler.</t>
  </si>
  <si>
    <t>Glikozid bağının özelliklerini öğrenir. Disakkarit türlerini öğrenir. Vücuttaki fizyolojik rollerini anlatabilir.</t>
  </si>
  <si>
    <t>11TBK30</t>
  </si>
  <si>
    <t>Polisakkaritler ve türev karbonhidratlar</t>
  </si>
  <si>
    <t xml:space="preserve">Nişasta, glikojen ve sellüloz gibi polisakkarit türlerinin yapısal ve fonksiyonel özelliklerini ve aralarındaki farklılıkları öğrenir. </t>
  </si>
  <si>
    <t>11TBK.L03</t>
  </si>
  <si>
    <t xml:space="preserve"> Protein Tanıma Deneyleri</t>
  </si>
  <si>
    <t>Protein ve aminoasit analiz metodlarını isim ve prensip olarak öğrenir. Uygulama ile deneyleri yapıp, yorumlayabilir.</t>
  </si>
  <si>
    <t>11TBK33</t>
  </si>
  <si>
    <t xml:space="preserve">Lipidlere giriş ve yağ asitleri </t>
  </si>
  <si>
    <t>Yağları, yağları oluşturan elementleri öğrenir. Lipid sınıflamasını yapabilir. Farklı lipit gruplarının vücutta dağılımını ve fonksiyonlarını anlatır.</t>
  </si>
  <si>
    <t>11TBK34</t>
  </si>
  <si>
    <t>11TBK35</t>
  </si>
  <si>
    <t>Triaçilgliseroller, glikolipid ve fosfolipidler</t>
  </si>
  <si>
    <t>Vücutta depo lipidlerini bilir. Glikolipidlerin fonksiyonel özelliklerini tarifler, fosfolipidlerin sınıflaması ve yapısal farklılıklarını  anlatabilir.</t>
  </si>
  <si>
    <t>11TBK36</t>
  </si>
  <si>
    <t>11TBK37</t>
  </si>
  <si>
    <t>Sterol, terpen, kolesterol</t>
  </si>
  <si>
    <t>Kolesterolün  yapı ve  fonksiyonel önemini öğrenir. Mebran akışkanlığındaki rolünü izah edebilir.</t>
  </si>
  <si>
    <t>11TBK38</t>
  </si>
  <si>
    <t>Lipoproteinler</t>
  </si>
  <si>
    <t>Lipid türlerinin kanda taşınma formlarını sınıflandırabilir. Sentezlendikleri organları, kanda yaşadıkları değişimleri ve görevlerini bilir.</t>
  </si>
  <si>
    <t>11TBK.L04</t>
  </si>
  <si>
    <t>Karbonhidrat Tanıma Reaksiyonları</t>
  </si>
  <si>
    <t>Laboratuvar ortamında karbonhidratların katıldığı deneyleri yaparak karbonhidrat varlığı, indirgeyici şeker kavramı, aldo ve keto şeker gibi kavramları bilfiil uygulama ile öğrenir.</t>
  </si>
  <si>
    <t>KURUL-2 HÜCRELER ARASI İLETİŞİM VE İSKELET SİSTEMİ</t>
  </si>
  <si>
    <t>Hücre membran biyokimyası</t>
  </si>
  <si>
    <t>Hücre membranının yapısını oluşturan öğeleri bilir. Mebranların farklı hücrelerde farklı  yapılanma göstermelerinin nedenlerini anlar. Mebrandan madde transportu konusunda fikir sahibi olur.</t>
  </si>
  <si>
    <t>12TBK03</t>
  </si>
  <si>
    <t>Kolorimetri</t>
  </si>
  <si>
    <t xml:space="preserve">Temel biyokimyasal analiz metodlarını ve prensiplerini öğrenir. Kalibrasyon ve kontrol kavramlarını öğrenir. </t>
  </si>
  <si>
    <t>12TBK04</t>
  </si>
  <si>
    <t>12TBK05</t>
  </si>
  <si>
    <t>Vitaminlere giriş ve yağda Çözünen vitaminler</t>
  </si>
  <si>
    <t>Vitaminlerin sınıflama çeşitlerini bilir. Farklı vitaminlerin vücuttaki fonksiyonları hakkında detaylı bilgi sahibi olur. Vitamin yetersizlikleri ve toksisitesi durumlarına dair bilgi sahibi olur.</t>
  </si>
  <si>
    <t>12TBK06</t>
  </si>
  <si>
    <t>12TBK07</t>
  </si>
  <si>
    <t>Yağda çözünen Vitaminler</t>
  </si>
  <si>
    <t>A,D,E ve K vitaminlerinin yapısal ve fonksiyonel özelliklerini öğrenir. Vücutta yürüttükleri önemli görevleri anlatabilir.</t>
  </si>
  <si>
    <t>12TBK08</t>
  </si>
  <si>
    <t>Kolorimetri deneyi</t>
  </si>
  <si>
    <t xml:space="preserve">Kalitatif ve kantitatif tabirlerini öğrenir.  Spektrofotometre cihazını inceleyip mantığını öğrenir. Dalga boyu taraması yapabilir. Çeşitli solüsyonların bilinmeyen konsantrasyonlarını tespit edebilir. </t>
  </si>
  <si>
    <t>12TBK09</t>
  </si>
  <si>
    <t>Suda çözünen vitaminler</t>
  </si>
  <si>
    <t>B grubu vitaminler, C vitamini ve folik asit gibi vitaminlerin yapısal ve fonksiyonel özelliklerini öğrenir. Vücutta gördükleri önemli görevleri hakkında fikir sahibi olur.</t>
  </si>
  <si>
    <t>12TBK10</t>
  </si>
  <si>
    <t>Enzimlerin Yapısı ve sınıflandırılması</t>
  </si>
  <si>
    <t>Enzim, turnover, Km kavramlarını öğrenir. Enzimlerin yapısını ve substratlar ile ilişki biçimlerini öğrenir. Uluslarası Enzim sınıflamasına göre sınıflandırma yapabilir.</t>
  </si>
  <si>
    <t>12TBK11</t>
  </si>
  <si>
    <t>12TBK12</t>
  </si>
  <si>
    <t>Enzim Kinetiği</t>
  </si>
  <si>
    <t xml:space="preserve">Enzimatik reaksiyonlarda hızı etkileyen koşullardaki farklılıklara göre reaksiyon hızı değişimlerini anlatabilir. </t>
  </si>
  <si>
    <t>12TBK13</t>
  </si>
  <si>
    <t>12TBK14</t>
  </si>
  <si>
    <t>Enerji nükleotidleri</t>
  </si>
  <si>
    <t>Vücutta enerji aktarımında rolü olan kimyasal molekülleri sınıflandırabilir. Her birinin metabolik önemini öğrenir. Bağlı oldukları metabolik yolakları sınıflandırabilir.</t>
  </si>
  <si>
    <t>12TBK15</t>
  </si>
  <si>
    <t>12TBK16</t>
  </si>
  <si>
    <t>Koenzimler 1</t>
  </si>
  <si>
    <t>Farklı koenzimlerin etkin oldukları enzim gruplarını sınıflandırabilir. Katıldıkları reaksiyonları tarifleyebilir.</t>
  </si>
  <si>
    <t>12TBK17</t>
  </si>
  <si>
    <t>12TBK18</t>
  </si>
  <si>
    <t>Koenzimler 2</t>
  </si>
  <si>
    <t>12TBK19</t>
  </si>
  <si>
    <t>12TBK20</t>
  </si>
  <si>
    <t>Enzim aktivitesinin düzenlenmesi</t>
  </si>
  <si>
    <t>Vücutta önemli metabolik yolaklarda kilit rolü olan enzimlerin düzenlenme mekanizmalarını, değişik metabolik koşullara verilen cevapları öğrenir.</t>
  </si>
  <si>
    <t>12TBK21</t>
  </si>
  <si>
    <t>12TBK22</t>
  </si>
  <si>
    <t>Enzim inhibisyonu 1</t>
  </si>
  <si>
    <t>Enzim aktivitesinin inhibsyonunun ne anlama geldiğini tarifler. İnhibisyon sınıflamalarını öğrenir.</t>
  </si>
  <si>
    <t>12TBK23</t>
  </si>
  <si>
    <t>Enzimle hidroliz 1</t>
  </si>
  <si>
    <t>Enzimatik reaksiyonları etkileyen faktörlerdeki değişikliklere verilen enzim hızı yanıtlarını uygulama ile öğrenir.</t>
  </si>
  <si>
    <t>12TBK24</t>
  </si>
  <si>
    <t>Enzim inhibisyonu 2</t>
  </si>
  <si>
    <t>Geri dönüşümlü, geri dönüşümsüz gibi farklı inhibisyon mekanizmalarının özellilerini, enzim dengesine etkilerini anlatabilir.</t>
  </si>
  <si>
    <t>12TBK25</t>
  </si>
  <si>
    <t>12TBK26</t>
  </si>
  <si>
    <t>Glikoproteinler ve Glikozaminoglikanların Yapısı</t>
  </si>
  <si>
    <t>Glikoproteinlerin yapı ve fonksiyonlarını anlar, alt tiplendirmelerini yapabilir.</t>
  </si>
  <si>
    <t>12TBK27</t>
  </si>
  <si>
    <t>12TBK28</t>
  </si>
  <si>
    <t>Ekstrasellüler matriksin biyokimyası</t>
  </si>
  <si>
    <t>Ekstrasellüler matriks yapısal bileşenlerini bilir ve her bir bileşenin fonksiyonel özelliklerini öğrenir.</t>
  </si>
  <si>
    <t>12TBK29</t>
  </si>
  <si>
    <t>Enzimle hidroliz 2</t>
  </si>
  <si>
    <t>KURUL-3 HAREKET İSTEMİNİN YAPISAL TEMELLERİ</t>
  </si>
  <si>
    <t>13TBK01</t>
  </si>
  <si>
    <t>Nükleik asitler, pürin ve pirimidin bazları</t>
  </si>
  <si>
    <t>Genetik materyal kavramını, genetik materyalin kimyasal yapısını öğrenir. Pürin ve pirimidin bazlarının sınıflamasını ve etkileşim şekillerini anlatabilir.</t>
  </si>
  <si>
    <t>13TBK02</t>
  </si>
  <si>
    <t>13TBK03</t>
  </si>
  <si>
    <t>Translasyon</t>
  </si>
  <si>
    <t>Genetik bilginin şifresini göre protein sentezini adım adım sıralayabilir. Protein sentezi sürecini ve hücrede gerçekleştikleri organelleri anlatabilir.</t>
  </si>
  <si>
    <t>13TBK04</t>
  </si>
  <si>
    <t>13TBK05</t>
  </si>
  <si>
    <t>Posttranslasyonel modifikasyonlar, proteomik</t>
  </si>
  <si>
    <t xml:space="preserve">DNA ve RNA nın protein sentezi sürecinde aldıkları vazifeleri anlatır.Protein sentezi sonrası değişime uğrayan bazı protein yapılardaki değişimin mekanizmasını öğrenir. Modifikasyon ile kazandığı rolü öğrenir. </t>
  </si>
  <si>
    <t>13TBK06</t>
  </si>
  <si>
    <t>14TBK01</t>
  </si>
  <si>
    <t>Mineral metabolizmasına giriş</t>
  </si>
  <si>
    <t>Atom, molekül bileşik kavramlarını öğrenir. Minerallerin insan vücudundaki sınıflandırılmasının mantığını anlar.Makro, mikro, eser, ultraeser mineralleri öğrenir.</t>
  </si>
  <si>
    <t>14TBK02</t>
  </si>
  <si>
    <t>Elektrolitler</t>
  </si>
  <si>
    <t xml:space="preserve">Vücut kompartmanlarındak elektrolit içeriklerini ve elektrolitlerin temel fonksiyonlarını öğrenir. </t>
  </si>
  <si>
    <t>14TBK03</t>
  </si>
  <si>
    <t>Kalsiyum ve fosfor metabolizması</t>
  </si>
  <si>
    <t>Kalsiyum ve fosforun kemik, tendon diş gibi yapılardaki yerleşimini öğrenir. Kan düzeylerinin düzenlemesini, düşüklük ve yükseklik durumlarında vücudun verdiği cevapları öğrenir.</t>
  </si>
  <si>
    <t>14TBK04</t>
  </si>
  <si>
    <t>14TBK05</t>
  </si>
  <si>
    <t>Kemik dokusu biyokimyası</t>
  </si>
  <si>
    <t>Kemiğin bileşenlerini öğrenir. Osteoporoz kavramını, paratiroid hormon, D vitamini ve osteokalsinin kemik yapısı üzerindeki etkilerini öğrenir.</t>
  </si>
  <si>
    <t>14TBK06</t>
  </si>
  <si>
    <t>14TBK07</t>
  </si>
  <si>
    <t>Demir metabolizması</t>
  </si>
  <si>
    <t>Demirin vücutta kullanıldığı önemli yerleri öğrenir. Hemoglobinin yapısındaki demirin fonksiyonunu kavrar. Demirin kanda taşınma ve dokularda depolanması, hücre membranından geçişi gibi konulara hakim olur.</t>
  </si>
  <si>
    <t>14TBK08</t>
  </si>
  <si>
    <t>Eser elementler</t>
  </si>
  <si>
    <t>Vücutta düşük düzeyde ihtiyaç duyulan çinko, selenyum, iyot gibi minerallerin vücuttaki önemmli fonksiyonlarını öğrenir. Tiroid  hormon sentezine kabaca hakim olur.</t>
  </si>
  <si>
    <t>14TBK09</t>
  </si>
  <si>
    <t>14TBK10</t>
  </si>
  <si>
    <t>14TBK11</t>
  </si>
  <si>
    <t>Kan biyokimyası</t>
  </si>
  <si>
    <t>Kanın likit ve şekilli elemanlar biçimindeki içeriğine hakim olur. Her bir alt grubun biyokimyasal anlamda üstlendiği rolleri anlar.</t>
  </si>
  <si>
    <t>14TBK12</t>
  </si>
  <si>
    <t>2023-2024 TIP 1 TIBBİ BİYOLOJİ DERS PROGRAMI</t>
  </si>
  <si>
    <t>Pratik</t>
  </si>
  <si>
    <t xml:space="preserve">KURUL-1 HÜCRE
</t>
  </si>
  <si>
    <t>1. KURUL</t>
  </si>
  <si>
    <t>11TBY01</t>
  </si>
  <si>
    <t>Tıbbi Biyolojiye Giriş-Hücre Bilimi ve Hücre İnceleme Metotları</t>
  </si>
  <si>
    <t>Tıbbi Biyoloji alanındaki hücrenin yapısını, farklı hücre çeşitlerini ve hücre ile ilgili geçmişten günümüze tüm gelişimleri bilir.</t>
  </si>
  <si>
    <t>11TBY02</t>
  </si>
  <si>
    <t>Hücrenin Genel Özellikleri</t>
  </si>
  <si>
    <t>Prokaryot ve ökaryot hücre farklarını, Hüzre zarı ve bileşenlerini, Sitoplazma ve genel özelliklerini, organellerin genel özelliklerini, çekirdek zarı, özellikleri ve ER bağlantısını öğrenir.</t>
  </si>
  <si>
    <t>11TBY03</t>
  </si>
  <si>
    <t>Prokaryotik ve Ökaryotik hücreler</t>
  </si>
  <si>
    <t>Prokaryotik ve Ökaryotik hücreler arasındaki yapısal ve işlevsel farkları ayırt eder.</t>
  </si>
  <si>
    <t>11TBY04</t>
  </si>
  <si>
    <t>Hücre Membranının Yapısı</t>
  </si>
  <si>
    <t>Hücre membranının önemini ve dinamik yapısını tamamen kavrar.</t>
  </si>
  <si>
    <t>11TBY05</t>
  </si>
  <si>
    <t>Hücre Membran Reseptörleri  1</t>
  </si>
  <si>
    <t>Ligand-resepötör ilişkisi, Sinyal molekülleri, Sinyal iletiminde yer alan hücre yüzey reseptörlerini ve kategorilerini ve hücre içi reseptör ve moleküllerini öğrenir</t>
  </si>
  <si>
    <t>11TBY06</t>
  </si>
  <si>
    <t>Hücre Membran Reseptörleri  2</t>
  </si>
  <si>
    <t>11TBY.L01</t>
  </si>
  <si>
    <t>Tıbbi Biyoloji Lab</t>
  </si>
  <si>
    <t>Mikroskobun Tarihçesi, çeşitleri ve bölümleri, Mikroskopların teknik ve kullanım özellikleri</t>
  </si>
  <si>
    <t>İlk mikroskoptan günümüze mikroskopları karşılaştırarak türlerini ve görevlerini öğrenir. Mikroskobunun teknik ve kullanım özelliklerini ile ilgili genel bilgilere hakim olur.</t>
  </si>
  <si>
    <t>11TBY07</t>
  </si>
  <si>
    <t>Hücre Membranını Oluşturan Moleküller</t>
  </si>
  <si>
    <t>Hücre zarı ile ilgili görüşler, Hücre zarında yer alan Lipidler, Karbonhidratlar, Proteinler ve özellikleri, hücre zarının ve  katılan moleküllerin hareketliliğini öğrenir</t>
  </si>
  <si>
    <t>11TBY08</t>
  </si>
  <si>
    <t>Hücre Zarında Taşınma I - Küçük Moleküllerin Zardan Geçişi</t>
  </si>
  <si>
    <t>Hücre zarından küçük moleküllerin taşınma prensiplerini ayrıntılı kavrar.</t>
  </si>
  <si>
    <t>11TBY09</t>
  </si>
  <si>
    <t>Hücre Zarında Taşınma II- Makromolekül ve Partiküllerin Zardan Geçişi</t>
  </si>
  <si>
    <t>Hücre zarından makromolekül ve partiküllerin taşınma prensiplerini ayrıntılı kavrar.</t>
  </si>
  <si>
    <t>11TBY10</t>
  </si>
  <si>
    <t>Stoplazma ve Organeller</t>
  </si>
  <si>
    <t>Sitoplazma, hücre organellerin yapı ve fonksiyonlarını öğrenir.</t>
  </si>
  <si>
    <t>11TBY11</t>
  </si>
  <si>
    <t>Endoplazmik Retikulum ve Ribozom</t>
  </si>
  <si>
    <t>Endoplazmik retikulum ve onun fonksiyonları hakkında genel bilgileri, Protein sentezindeki rolü, posttranslasyonel modifikasyonlar ve katlanmamış proteinlerin yanıtı hakkında bilgileri öğrenir</t>
  </si>
  <si>
    <t>11TBY12</t>
  </si>
  <si>
    <t>Golgi Aygıtı ve Veziküler Trafik</t>
  </si>
  <si>
    <t>Golgi Aygıtının önemini, işlevini ve çalışma prensibini ayrıntılı kavrar.</t>
  </si>
  <si>
    <t>11TBY13</t>
  </si>
  <si>
    <t>Lizozom, Peroksizom ve Sentrozom</t>
  </si>
  <si>
    <t>Lizozom, Peroksizom ve Sentrozom organelinin önemini, işlevini ve çalışma prensibini ayrıntılı kavrar.</t>
  </si>
  <si>
    <t>11TBY.L02</t>
  </si>
  <si>
    <t>Işık mikroskobunun özellikleri ve kullanımı</t>
  </si>
  <si>
    <t>Işık mikroskobunun özellikleri ve kullanımını ayrıntılı olarak kavrar. Kendi mikroskobunu kullanabilme becerisini öğrenir.</t>
  </si>
  <si>
    <t>11TBY14</t>
  </si>
  <si>
    <t>Mitokondri ve Maternal Kalıtım</t>
  </si>
  <si>
    <t>Mitokondri organelinin ayrıntılı yapısını, enerji işlevini ve DNA yapısını öğrenir</t>
  </si>
  <si>
    <t>11TBY15</t>
  </si>
  <si>
    <t>Mitokondriye bağlı hastalıklar</t>
  </si>
  <si>
    <t>Mitokondri ve ona bağlı gelişen hastalıklar ile ilgili ayrıntılı ve yeni bilgileri kavrayarak tartışabilir.</t>
  </si>
  <si>
    <t>11TBY.L03</t>
  </si>
  <si>
    <t>Hücre ve görüntülenmesi</t>
  </si>
  <si>
    <t>Hücreleri şekillerine  göre mikroskop altında inceleyerek ayırt edebilir ve çizebilir.</t>
  </si>
  <si>
    <t>11TBY16</t>
  </si>
  <si>
    <t>Hücre İskeleti ve Hücre İskelet Elemanları</t>
  </si>
  <si>
    <t>Hücre iskeletinin görevleri ve elemanlarının genel özelliklerini öğrenir</t>
  </si>
  <si>
    <t>11TBY17</t>
  </si>
  <si>
    <t>Mikrotübül ve Mikrotübül İlişkili Proteinler</t>
  </si>
  <si>
    <t>Mikrotübül (MT) yapısı, polimerizasyonu ve görevleri, Sentrozom ve sentriollerin yapıları ve görevleri, , sitoplazmik MT'nin bulunduğu yapılar ve fonksiyonları, MT ilişkili proteinleri öğrenir</t>
  </si>
  <si>
    <t>11TBY18</t>
  </si>
  <si>
    <t>Ara Filamanlar ve Moleküler Motorlar</t>
  </si>
  <si>
    <t>Ara Filemanlar yapısı, çeşitleri ve görevleri, Nüklear laminler yapı ve görevlerini öğrenirler</t>
  </si>
  <si>
    <t>11TBY19</t>
  </si>
  <si>
    <t>Mikrofilamentler ve Aktin Bağlayıcı Proteinler</t>
  </si>
  <si>
    <t>Mikroflamentlerin görevleri, yapıları, polimerizasyonu, organizasyonu, yardımcı proteinleri, hücre mebranı ilişkisini öğrenir</t>
  </si>
  <si>
    <t>11TBY20</t>
  </si>
  <si>
    <t>Hücre Bağlantıları ve Ekstraselluler Matriks ve Adezyon Moleküller</t>
  </si>
  <si>
    <t>Hücrenin bağlantı yapılarını, dinamiğini ve yapısal farklılıkları ayırt ederek hakim olur.</t>
  </si>
  <si>
    <t>11TBY21</t>
  </si>
  <si>
    <t>Matriks ve Bazal Lamina ile İlgili Hastalıklar</t>
  </si>
  <si>
    <t>Matriks  ve  bazal laminaya bağlı gelişen hastalıklar ile ilgili ayrıntılı ve yeni bilgileri kavrayarak tartışabilir</t>
  </si>
  <si>
    <t>11TBY22</t>
  </si>
  <si>
    <t>Hücrede Haberleşme ve Sinyal Yolakları 1</t>
  </si>
  <si>
    <t>Hücre haberleşmesinde önemli molekülleri ve yolakları öğrenir.</t>
  </si>
  <si>
    <t>11TBY23</t>
  </si>
  <si>
    <t>Hücrede Haberleşme ve Sinyal Yolakları 2</t>
  </si>
  <si>
    <t>Hücre haberleşmesinin mekanizmasını ve dinamiğini öğrenir.</t>
  </si>
  <si>
    <t>11TBY.L04</t>
  </si>
  <si>
    <t>Özelleşmiş hücreler</t>
  </si>
  <si>
    <t>11TBY24</t>
  </si>
  <si>
    <t>Nükleusun Yapısı</t>
  </si>
  <si>
    <t>Nukleusta Bulunan Yapılar; Nukleus kılıfı, Nuklear matriks, Nukleolus, Nukleolusta rRNA sentezi ve ribozom alt birimlerinin şekillenmesini öğrenir</t>
  </si>
  <si>
    <t>11TBY25</t>
  </si>
  <si>
    <t>Nükleik asitler</t>
  </si>
  <si>
    <t>Tanımı, tipleri, bileşenleri ve  özellikleri, pürin ve primidin bazlarının ayrımını, RNA'nın yapısal özellikleri ve tiplerini öğrenir</t>
  </si>
  <si>
    <t>11TBY26</t>
  </si>
  <si>
    <t>DNA'nın Yapısı ve Özellikleri</t>
  </si>
  <si>
    <t>DNA'nın yapısal düzenlenişi, formları, Anti-paralel yapı ve özellikleri</t>
  </si>
  <si>
    <t>11TBY27</t>
  </si>
  <si>
    <t>DNA'nın Organizasyonu</t>
  </si>
  <si>
    <t>DNA’nın ökaryot ve prokaryotlarda farklılıklarını ve bu duruma bağlı olarak çalışma prensibini kavrar.</t>
  </si>
  <si>
    <t>11TBY28</t>
  </si>
  <si>
    <t>Kromatin ve Kromozom Yapısı</t>
  </si>
  <si>
    <t>Kromatin ve kromozom yapının hücre için önemini anlar. DNA’nın paketlenmesinin önemini kavramış olur.</t>
  </si>
  <si>
    <t>11TBY.L05</t>
  </si>
  <si>
    <t>DNA İzolasyonu ve RNA İzolasyonu</t>
  </si>
  <si>
    <t>DNA ve RNA izolasyon aşamalarını ve farklı örneklerde uygulayarak öğrenir ve izole eder. İzole edilen DNA ve RNA örneklerinin hangi çalışmalarda kullanılabileceğini ve saklanma prensiplerini öğrenir.</t>
  </si>
  <si>
    <t>11TBY29</t>
  </si>
  <si>
    <t>DNA Sentezi</t>
  </si>
  <si>
    <t>DNA sentezi ile ilgili modeller ve deneyleri, hücre döngüsündeki yeri, Temel mekanizması, replikasyon çatalı ve sentez yönleri; görevli enzimler, proteinler ve ilgili bölgeleri öğrenir</t>
  </si>
  <si>
    <t>11TBY30</t>
  </si>
  <si>
    <t>DNA Hasarı ve Tamiri</t>
  </si>
  <si>
    <t>DNA hasarına neden olan etkenler, hasar çeşitleri, mutasyonlar, tamir mekanizmalarını öğrenir</t>
  </si>
  <si>
    <t>11TBY31</t>
  </si>
  <si>
    <t>RNA Sentezi ve İşlenmesi</t>
  </si>
  <si>
    <t>RNA ile ilgili olarak farklı RNA tiplerinin sentezini, onların hücre içinde olgun hale gelirken işlenmesini ve işlenmiş halleriyle yaptıkları görevleri öğrenerek tartışabilir.</t>
  </si>
  <si>
    <t>2. KURUL</t>
  </si>
  <si>
    <t>HÜCRELERARASI İLETİŞİM VE İSKELET SİSTEMİ</t>
  </si>
  <si>
    <t>12TBY01</t>
  </si>
  <si>
    <t>Genetik Kod ve Protein Sentezi</t>
  </si>
  <si>
    <t>Genetik kod, kodon-antikodon eşleşmesi, wobble bazı, ökaryotik ve prokaryotik protein sentezi ve basamakları, gerekli protein faktörleri, post-translasyonel modifikasyonlar, sentezin inhibisyonunu öğrenir</t>
  </si>
  <si>
    <t>12TBY02</t>
  </si>
  <si>
    <t>Gen Yapısı Genom Organizasyonu</t>
  </si>
  <si>
    <t>Prokaryotik ve ökaryotik gen yapısı ve özellikleri, tekrarlayan DNA dizileri, ökromatin ve heterokramatin bölgeler, histonlar ve önemini öğrenir</t>
  </si>
  <si>
    <t>12TBY03</t>
  </si>
  <si>
    <t>Gen İfadesinin Düzenlenmesi</t>
  </si>
  <si>
    <t>prokaryotik ve ökaryotik gen ifadesinin pozitif ve negatif kontrolü, DNA ve Kromatin düzeyinde transkripsiyonel kontrol, post-transkripsiyonel kontrol, translasyonel kontrol mekanizmalarını öğrenir</t>
  </si>
  <si>
    <t>12TBY.L01</t>
  </si>
  <si>
    <t>Prokaryotik Hücre ve Görüntülenmesi</t>
  </si>
  <si>
    <t>Prokaryotik hücre görünütlemesini öğrenir.</t>
  </si>
  <si>
    <t>12TBY04</t>
  </si>
  <si>
    <t>Hücre Döngüsü ve Kontrolü-1</t>
  </si>
  <si>
    <t>Hücre döngü ve kontrolünde hangi safhalar olduğunu, burada görevli proteinleri ve döngünün önemini anlar.</t>
  </si>
  <si>
    <t>12TBY05</t>
  </si>
  <si>
    <t>Hücre Döngüsü ve Kontrolü-2</t>
  </si>
  <si>
    <t>Hücre döngüsünün her safhasında konrol noktalarını ve işleyiş mekanizmasının nasıl olduğunu ayrıntılı olarak öğrenir.</t>
  </si>
  <si>
    <t>12TBY06</t>
  </si>
  <si>
    <t>Mitoz</t>
  </si>
  <si>
    <t>Mitoz evreleri, özellikleri, sentrozom ve özellikleri, hücre döngüsü ve kontrol noktalarının ilişkilerini öğrenir</t>
  </si>
  <si>
    <t>12TBY07</t>
  </si>
  <si>
    <t>Mayoz</t>
  </si>
  <si>
    <t>Mayoz bölünmenin önemini ve kalıtım açısından işlevini tartışarak yeniden kavrar.</t>
  </si>
  <si>
    <t>12TBY.L02</t>
  </si>
  <si>
    <t>Mitoz Görüntülenme</t>
  </si>
  <si>
    <t>Mitoz bölünmeyi kavrar ve mikroskopta tüm aşamaları görerek birbirinden ayırt eder.</t>
  </si>
  <si>
    <t>12TBY08</t>
  </si>
  <si>
    <t>Hücre Ölüm Mekanizmaları-1 (Apoptoz)</t>
  </si>
  <si>
    <t>Hücrenin hangi durumlarda ölüme gittiğini, programlı ve programsız ölümlerde hücrenin değişimlerini ve mekanizmasını kavrayarak anlar. Bu mekanizmaya neden ihtiyaç olduğunu ve çalışma dinamiğinin bağlantılarını kurabilir.</t>
  </si>
  <si>
    <t>12TBY09</t>
  </si>
  <si>
    <t>Hücre Ölüm Mekanizmaları-2 (Otofaji)</t>
  </si>
  <si>
    <t>12TBY.L03</t>
  </si>
  <si>
    <t>Hedef gen bölgelerinin in vitro çoğaltılması</t>
  </si>
  <si>
    <t>12TBY10</t>
  </si>
  <si>
    <t>Kanserin moleküler temelleri</t>
  </si>
  <si>
    <t>Kanserin genel özellikleri, sınıflandırılması, adlandırılmaları ve ekleri, karsinogenez ve aşamaları, Protoonkogen-onkogen özellikleri, kanser baskılayıcı genlerin inaktivasyonu,p53 yolağı,  two-hit hipotezi</t>
  </si>
  <si>
    <t>12TBY11</t>
  </si>
  <si>
    <t>Epigenetik ve yaşlanma</t>
  </si>
  <si>
    <t>Genetik “üstünde” genetik demek olan epigenetiğin temellerini, yapısını ve etkilerini kavrayarak hakim olur. Senesens’i hücre düzeyinde kavrar.</t>
  </si>
  <si>
    <t>12TBY.L04</t>
  </si>
  <si>
    <t>Kan Yayma preparatı ve X kromatini</t>
  </si>
  <si>
    <t>Kan yaymanın nasıl yapıldığını uygulayarak, kan hücrelerini mikroskopta görür, ayırt eder ve çizer. Nötrofil hücrelerinde x-barr cisimciğini tarayarak görür ve önemini kavrar.</t>
  </si>
  <si>
    <t>12TBY12</t>
  </si>
  <si>
    <t>Moleküler Biyoloji Yöntemleri</t>
  </si>
  <si>
    <t xml:space="preserve">Total  DNA ve RNA izolasyonu, hedef genlerin çoğaltılması (PZR), elektroforetik yöntemler; western, southern ve northern blot yöntemleri ve genel özellikleri; çeşitli genotipleme yöntemleri hakkında bilgi sahibi olacaktır. </t>
  </si>
  <si>
    <t>12TBY13</t>
  </si>
  <si>
    <t>Hücre Farklılaşmasının Moleküler Temeli “Kök Hücre”</t>
  </si>
  <si>
    <t>Kök hücrelerin genel özellikleri, bu hücrelerin tipleri, kök hücre elde edilmesi ve klinik uygulamaları etik tartışmaları ve yasal düzenlemeleri ile birlikte işlenecektir. Ayrıca moleküler biyoloji teknikleri ile daha kapsamlı kök hücre biyolojisi çalışmaları hakkında bilgi sahibi olunacaktır</t>
  </si>
  <si>
    <t>12TBY.L05</t>
  </si>
  <si>
    <t>Nükleik asit analiz yöntemleri</t>
  </si>
  <si>
    <t>Moleküler teknikleri kullanarak Nükleik asit analiz yöntemlerini ayrıntılı kavrar ve uygulayabilir.</t>
  </si>
  <si>
    <t>2023-2024 TIP-1 HALK SAĞLIĞI DERS PROGRAMI</t>
  </si>
  <si>
    <t xml:space="preserve">KURUL-1 </t>
  </si>
  <si>
    <t>11THS01</t>
  </si>
  <si>
    <t xml:space="preserve">Türkiye’de Sağlık Hizmetlerinin Tarihçesi </t>
  </si>
  <si>
    <t>Dr.Öğr.Üyesi Osman Ulusal</t>
  </si>
  <si>
    <t>Türkiye'de sağlığın yıllar içinde geçirdiği aşamaları ve gelişmeleri öğrenir</t>
  </si>
  <si>
    <t>11THS02</t>
  </si>
  <si>
    <t>Hekimliğin İlkesel Gelişimi</t>
  </si>
  <si>
    <t>Hekimliğin tanımını, ilkelerini ve temel özelliklerini öğrenir.</t>
  </si>
  <si>
    <t>11THS03</t>
  </si>
  <si>
    <t>Sağlık, Hastalık Kavramları ve Sağlığın Belirleyicileri</t>
  </si>
  <si>
    <t xml:space="preserve">Sağlık ve hastalık kavramlarını tanımlar, sağlık ve hastalık kavramları arasındaki farklılıkları açıklar, sağlık üzerine etkili olan faktörleri öğrenir.
</t>
  </si>
  <si>
    <t>11THS04</t>
  </si>
  <si>
    <t>Halk Sağlığına Giriş ve Önemli Kavramları</t>
  </si>
  <si>
    <t>Halk sağlığının tanımını, önemli kavramları ve  tarihsel süreçteki gelişimini öğrenir.</t>
  </si>
  <si>
    <t>11THS05</t>
  </si>
  <si>
    <t>Koruma Kavramı</t>
  </si>
  <si>
    <t>Hastalıkların oluşmadan önlenmesi yada ilerlemesinin durdurulması konusunda koruyucu sağlık hizmetlerini ve önemini öğrenir.</t>
  </si>
  <si>
    <t>11THS06</t>
  </si>
  <si>
    <t>Temel Sağlık Hizmetleri ve Herkes için Sağlık</t>
  </si>
  <si>
    <t>Temel sağlık hizmetleri faliyetlerini ve sunumunu, herkes için sağlığın hedeflerini öğrenir.</t>
  </si>
  <si>
    <t>11THS07</t>
  </si>
  <si>
    <t xml:space="preserve">Türkiye’de Önemli Sağlık Sorunları </t>
  </si>
  <si>
    <t>Türkiye'de ki önemli sağlık sorunlarını öğrenir.</t>
  </si>
  <si>
    <t>KURUL-2</t>
  </si>
  <si>
    <t>12THS01</t>
  </si>
  <si>
    <t>Tütün ve Bağımlılık Yapıcı Maddeler</t>
  </si>
  <si>
    <t>Tütün ve bağımlılık oluşturabilecek maddeleri etkileri ile birlikte öğrenir.</t>
  </si>
  <si>
    <t>12THS02</t>
  </si>
  <si>
    <t>Öncelikli Dezavantajlı Gruplar ve Engellilik</t>
  </si>
  <si>
    <t>Sağlık hizmetine ulaşma noktasında dezavantajlı grupları bilir, yaşayabilecekleri sorunları öğrenir.</t>
  </si>
  <si>
    <t>12THS03</t>
  </si>
  <si>
    <t>Sağlık Mevzuatı</t>
  </si>
  <si>
    <t>Mevzuat kavramını ve mevzuatı oluşturan ögeleri, sağlık mevzuatı kavramını ve temel sağlık mevzuatını oluşturan ögeleri öğrenir.</t>
  </si>
  <si>
    <t>12THS04</t>
  </si>
  <si>
    <t>Sağlığın Geliştirilmesi ve Sağlık Eğitimi</t>
  </si>
  <si>
    <t>12THS05</t>
  </si>
  <si>
    <t>Türkiye'de Sağlık Hizmetleri ve Örgütlenme 1 (Merkez Teşkilat)</t>
  </si>
  <si>
    <t xml:space="preserve">Türkiye'de yürütülmekte olan sağlık hizmetlerini, hizmeti veren merkez teşkilatının görev ve sorumluluklarını öğrenir. </t>
  </si>
  <si>
    <t>12THS06</t>
  </si>
  <si>
    <t>Türkiye'de Sağlık Hizmetleri ve Örgütlenme 2 (Taşra Teşkilatı)</t>
  </si>
  <si>
    <t xml:space="preserve">Türkiye'de yürütülmekte olan sağlık hizmetlerini, hizmeti veren taşra teşkilatının tüm paydaşlarının görev ve sorumluluklarını öğrenir. </t>
  </si>
  <si>
    <t>12THS07</t>
  </si>
  <si>
    <t>Sağlık Çalışanlarının Sağlığı ve Şiddet</t>
  </si>
  <si>
    <t>Sağlık çalışanlarının sağlığını olumsuz etkileyebilecek sebepleri ve yaşayabilecekleri şiddetin nedenlerini, bu konuda Sağlık Bakanlığı'nın yürüttüğü çalışmaları ve alınabilecek önlemleri öğrenir.</t>
  </si>
  <si>
    <t>2023-2024 TIP 1  Mikrobiyoloji DERS PROGRAMI</t>
  </si>
  <si>
    <t>3. KURUL: HAREKET SİSTEMİNİN YAPISAL TEMELLERİ
(Kaslar, periferik damar ve sinirler)</t>
  </si>
  <si>
    <t>13TMB01</t>
  </si>
  <si>
    <t>TIBBİ MİKROBİYOLOJİ</t>
  </si>
  <si>
    <t>Mikrobiyolojinin tanıtımı (1 saat)</t>
  </si>
  <si>
    <t>Prof.Dr.A.Ramazan Dilek</t>
  </si>
  <si>
    <t>Mikrobiyoloji hakkında bilgi sahibi olur</t>
  </si>
  <si>
    <t>13TMB02</t>
  </si>
  <si>
    <t>Mikroorganizmaların sınıflandırılması (1 saat)</t>
  </si>
  <si>
    <t>Mikroorganizmaların sınıflandırılması hakkında bilgi sahibi olur</t>
  </si>
  <si>
    <t>13TMB03</t>
  </si>
  <si>
    <t xml:space="preserve">Bakterilerin yapısı </t>
  </si>
  <si>
    <t>Bakterilerin yapısı hakkında bilgi sahibi olur</t>
  </si>
  <si>
    <t>13TMB04</t>
  </si>
  <si>
    <t>13TMB05</t>
  </si>
  <si>
    <t xml:space="preserve">Mikroorganizmaların beslenmesi ve üretilmesi </t>
  </si>
  <si>
    <t>Mikroorganizma konakçı ilişkisi ve flora hakkında bilgi sahibi olur</t>
  </si>
  <si>
    <t>13TMB06</t>
  </si>
  <si>
    <t>13TMBL01</t>
  </si>
  <si>
    <t>Mikrobiyolojide kullanılan araç ve gereçler (laboratuvar uygulaması )</t>
  </si>
  <si>
    <t>Mikrobiyolojide kullanılan araç ve gereçler hakkında bilgi sahibi olur</t>
  </si>
  <si>
    <t>13TMB07</t>
  </si>
  <si>
    <t>Bakteri metabolizması (1 saat)</t>
  </si>
  <si>
    <t>Bakteri metabolizması hakkında bilgi sahibi olur</t>
  </si>
  <si>
    <t>13TMB08</t>
  </si>
  <si>
    <t>Bakterilerde solunum ( 1 saat)</t>
  </si>
  <si>
    <t>Bakterilerde solunum hakkında bilgi sahibi olur</t>
  </si>
  <si>
    <t>13TMBL02</t>
  </si>
  <si>
    <t>Mikrobiyolojide boyama yöntemleri (laboratuvar uygulaması )</t>
  </si>
  <si>
    <t>Mikrobiyolojide boyama yöntemleri hakkında bilgi sahibi olur</t>
  </si>
  <si>
    <t>13TMB09</t>
  </si>
  <si>
    <t xml:space="preserve">Bakteri genetiği </t>
  </si>
  <si>
    <t>Bakteri genetiği hakkında bilgi sahibi olur</t>
  </si>
  <si>
    <t>13TMB10</t>
  </si>
  <si>
    <t>13TMB11</t>
  </si>
  <si>
    <t>Mikroorganizma konakçı ilişkisi ve flora (1 saat)</t>
  </si>
  <si>
    <t>13TMB12</t>
  </si>
  <si>
    <t>Mikroorganizmalarda virülans faktörleri (1 saat)</t>
  </si>
  <si>
    <t>Mikroorganizmalarda virülans faktörleri hakkında bilgi sahibi olur</t>
  </si>
  <si>
    <t>13TMB13</t>
  </si>
  <si>
    <t xml:space="preserve">Virüslerin sınıflandırılması, yapısı ve replikasyonu </t>
  </si>
  <si>
    <t>Virüslerin sınıflandırılması, yapısı ve replikasyonu hakkında bilgi sahibi olur</t>
  </si>
  <si>
    <t>13TMB14</t>
  </si>
  <si>
    <t>13TMBL03</t>
  </si>
  <si>
    <t>Besiyerleri (laboratuvar uygulaması)</t>
  </si>
  <si>
    <t>Besiyerleri hakkında bilgi sahibi olur</t>
  </si>
  <si>
    <t>13TMB15</t>
  </si>
  <si>
    <t>Mantarların sınıflandırılması, yapısı ve çoğalması (1 saat)</t>
  </si>
  <si>
    <t>Mantarların sınıflandırılması, yapısı ve çoğalması hakkında bilgi sahibi olur</t>
  </si>
  <si>
    <t>13TMB16</t>
  </si>
  <si>
    <t>Parazitlerin sınıflandırılması, yapısı ve çoğalması</t>
  </si>
  <si>
    <t>Parazitlerin sınıflandırılması, yapısı ve çoğalması hakkında bilgi sahibi olur</t>
  </si>
  <si>
    <t>13TMB17</t>
  </si>
  <si>
    <t>13TMB18</t>
  </si>
  <si>
    <t xml:space="preserve">Bakteri çevre ilişkisi </t>
  </si>
  <si>
    <t>Bakteri çevre ilişkisi hakkında bilgi sahibi olur</t>
  </si>
  <si>
    <t>13TMB19</t>
  </si>
  <si>
    <t>13TMB20</t>
  </si>
  <si>
    <t xml:space="preserve">Sterilizasyon, dezenfeksiyon ve antisepsi </t>
  </si>
  <si>
    <t>Sterilizasyon, dezenfeksiyon ve antisepsi hakkında bilgi sahibi olur</t>
  </si>
  <si>
    <t>13TMB21</t>
  </si>
  <si>
    <t>2023-2024 TIP 1 HİSTOLOJİ VE EMBRİYOLOJİ DERS PROGRAMI</t>
  </si>
  <si>
    <t>KURUL-3 HAREKET SİSTEMİNİN YAPISAL TEMELLERİ</t>
  </si>
  <si>
    <t>13HIS.01</t>
  </si>
  <si>
    <t>Histoloji ve Embriyolojiye Giriş</t>
  </si>
  <si>
    <t>Prof.Dr.Murat Çetin Rağbetli</t>
  </si>
  <si>
    <t>Histoloji ve Embriyoloji alanındaki genel kavramlar ve terminolojiye hakimdir.</t>
  </si>
  <si>
    <t>13HIS.02</t>
  </si>
  <si>
    <t>Hücre zarı</t>
  </si>
  <si>
    <t>Hücre zarının yapısını ve bileşenlerini anlatabilir</t>
  </si>
  <si>
    <t>13HIS.03</t>
  </si>
  <si>
    <t>Hücre sitoplazması ve organelleri</t>
  </si>
  <si>
    <t>Hücre sitoplazmasının yapısal, fonksiyonel ve morfolojik özelliklerini bilir. Hücrenin organellerini ayırt edebilir.</t>
  </si>
  <si>
    <t>13HIS.04</t>
  </si>
  <si>
    <t>Hücre çekirdeği ve Hücre bölünmeleri</t>
  </si>
  <si>
    <t>Hücre çekirdeğinin yapısal, fonksiyonel ve morfolojik özelliklerini bilir. Hücrelerin bölünme ve ölüm şekillerini ayrıntılı bir şekilde ayırt edebilir.</t>
  </si>
  <si>
    <t>13HIS.L01</t>
  </si>
  <si>
    <t>Mikroskop Kullanımı</t>
  </si>
  <si>
    <t>Işık mikroskobunun bölümlerini bilir, mikroskobu doğru ve güvenli şekilde kullanabilir, çeşitli büyütmelerde görüntüleri net olarak elde edebilir.</t>
  </si>
  <si>
    <t>13HIS.L02</t>
  </si>
  <si>
    <t>Hücre şekilleri</t>
  </si>
  <si>
    <t>Hücreleri mikroskopta inceleyerek şekillerine (yassı, kübik, prizmatik vs.) göre birbirinden ayırt edebilir.</t>
  </si>
  <si>
    <t>13HIS.L03</t>
  </si>
  <si>
    <t>Çekirdek şekillerine göre hücreler</t>
  </si>
  <si>
    <t>Tek çekirdekli, çift çekirdekli, parçalı çekirdekli ve çekirdeksiz hücreleri mikroskopta inceleyerek ayırt edebilir.</t>
  </si>
  <si>
    <t>13HIS.05</t>
  </si>
  <si>
    <t>Histokimya</t>
  </si>
  <si>
    <t>Temel ve güncel histolojik teknikleri açıklayabilir. Histolojik boyaları sınıflandırarak örnekler verebilir.</t>
  </si>
  <si>
    <t>13HIS.06</t>
  </si>
  <si>
    <t>Mikroskoplar</t>
  </si>
  <si>
    <t>Mikroskop çeşitlerini ve temel prensiplerini anlatabilir.</t>
  </si>
  <si>
    <t>13HIS.L04</t>
  </si>
  <si>
    <t>Histokimya (Rutin boyamalar)</t>
  </si>
  <si>
    <t>Doku bileşenlerini ayırt etmek için rutin histolojik boyalarla boyanmış preparatları mikroskop altında inceleyerek boyamanın çeşidini ayırt edebilir.</t>
  </si>
  <si>
    <t>13HIS.L05</t>
  </si>
  <si>
    <t>Histokimya (Özel boyamalar)</t>
  </si>
  <si>
    <t>Doku bileşenlerini ayırt etmek için kullanılan özel histokimyasal boyalarla boyanmış preparatları mikroskop altında inceleyerek ayırt edebilir.</t>
  </si>
  <si>
    <t>13HIS.07</t>
  </si>
  <si>
    <t>Epitel doku</t>
  </si>
  <si>
    <t>Doku kavramını açıklayabilir ve dört temel doku tipini sayabilir. Epitel dokusunun genel histolojik düzenlenişini bilir ve epitel dokuyu sınıflandırabilir. Hücre membran özelleşmelerini açıklayabilir.</t>
  </si>
  <si>
    <t>13HIS.08</t>
  </si>
  <si>
    <t>Örtü epiteli</t>
  </si>
  <si>
    <t>Örtü epitelini hücrelerin şekillerine ve katman sayısına göre sınıflandırabilir. Örtü epiteli çeşitlerinin bulunduğu organlar hakkında bilgi sahibidir.</t>
  </si>
  <si>
    <t>13HIS.L06</t>
  </si>
  <si>
    <t xml:space="preserve">Epitel doku </t>
  </si>
  <si>
    <t>Epitel doku hücrelerinin şekillerini birbirinden ayırt edebilir.</t>
  </si>
  <si>
    <t>13HIS.L07</t>
  </si>
  <si>
    <t>Örtü epitelinin çeşitlerini mikroskop altında inceleyerek ayırt edebilir ve çizebilir.</t>
  </si>
  <si>
    <t>13HIS.09</t>
  </si>
  <si>
    <t>Bez epiteli (Endokrin bezler)</t>
  </si>
  <si>
    <t>Endokrin bezlerin salgı epitelinin histolojik özelliklerine hakimdir. Endokrin bezlerin mikroskobik ve fonksiyonel özelliklerini bilir.</t>
  </si>
  <si>
    <t>13HIS.10</t>
  </si>
  <si>
    <t>Bez epiteli (Ekzokrin bezler)</t>
  </si>
  <si>
    <t>Ekzokrin bezlerin salgı epitelinin histolojik özelliklerine hakimdir. Ekzokrin bezlerin mikroskobik ve fonksiyonel özelliklerini bilir.</t>
  </si>
  <si>
    <t>13HIS.L08</t>
  </si>
  <si>
    <t>Endokrin bez epiteli</t>
  </si>
  <si>
    <t>Endokrin bez epitelini mikroskop altında inceleyebilir ve çizebilir.</t>
  </si>
  <si>
    <t>13HIS.L09</t>
  </si>
  <si>
    <t>Ekzokrin bez epiteli</t>
  </si>
  <si>
    <t>Ekzokrin bez epitelini mikroskop altında inceleyebilir ve çizebilir. Seröz ve müköz hücrelerin morfolojik ayrımını yapabilir.</t>
  </si>
  <si>
    <t>13HIS.11</t>
  </si>
  <si>
    <t>Bağ dokusu</t>
  </si>
  <si>
    <t>Bağ dokusu kavramını açıklayabilir, genel özelliklerini bilir.</t>
  </si>
  <si>
    <t>13HIS.12</t>
  </si>
  <si>
    <t>Bağ dokusu elemanları</t>
  </si>
  <si>
    <t>Bağ dokusu hücreleri, fibrilleri ve diğer elemanları hakkında detaylı bilgi sahibidir.</t>
  </si>
  <si>
    <t>13HIS.13</t>
  </si>
  <si>
    <t>Bağ dokusunun sınıflandırılması</t>
  </si>
  <si>
    <t>Bağ dokusunu ayrntılı bir şekilde sınıflandırabilir ve özelleşmiş bağ dokusu çeşitlerini bilir.</t>
  </si>
  <si>
    <t>13HIS.L10</t>
  </si>
  <si>
    <t>Bağ dokusu hücreleri ve fibrilleri</t>
  </si>
  <si>
    <t>Bağ dokusunu oluşturan hareketli ve hareketsiz hücreleri, fibril çeşitlerini ve düzenlenişini mikroskop altında inceleyerek birbirinden ayırt edebilir ve çizebilir.</t>
  </si>
  <si>
    <t>13HIS.L11</t>
  </si>
  <si>
    <t>Bağ dokusu çeşitleri</t>
  </si>
  <si>
    <t>Bağ dokusunun çeşitlerini mikroskop altında inceleyerek birbirinden ayırt edebilir ve çizebilir.</t>
  </si>
  <si>
    <t>13HIS.14</t>
  </si>
  <si>
    <t>Kıkırdak doku</t>
  </si>
  <si>
    <t>Kıkırdak dokusunu ve bileşenlerini tanımlayabilir. İntervertebral disklerin histolojik özelliklerini bilir.</t>
  </si>
  <si>
    <t>13HIS.15</t>
  </si>
  <si>
    <t>Kıkırdak dokunun sınıflandırılması</t>
  </si>
  <si>
    <t>Kıkırdak dokusunu sınıflandırabilir, aralarındaki farkları ve benzerlikleri açıklayabilir, bulundukları yerlere örnekler verebilir.</t>
  </si>
  <si>
    <t>13HIS.L12</t>
  </si>
  <si>
    <t>Kıkırdak dokusu çeşitleri</t>
  </si>
  <si>
    <t>Hiyalin, elastik ve fibröz kıkırdağı mikroskop altında inceleyerek genel histolojik yapılarını öğrenir, birbirinden ayırt edebilir ve çizebilir.</t>
  </si>
  <si>
    <t>13HIS.L13</t>
  </si>
  <si>
    <t>Kıkırdak dokusunun elemanları</t>
  </si>
  <si>
    <t>Kondroblastlar ile kondrositlerin histolojik özelliklerini ve farklarını bilir, hücreleri ve diğer kıkırdak dokusu elemanlarını mikroskop altında inceleyerek birbirinden ayırt edebilir ve çizebilir.</t>
  </si>
  <si>
    <t>13HIS.16</t>
  </si>
  <si>
    <t>Kemik dokusunun yapımı (Endokondral kemikleşme)</t>
  </si>
  <si>
    <t>Kemik dokusunun oluşum mekanizmalarından biri olan endokondral kemikleşmenin aşamalarını anlatabilir.</t>
  </si>
  <si>
    <t>13HIS.17</t>
  </si>
  <si>
    <t>Kemik dokusunun yapımı (İntramembranöz kemikleşme)</t>
  </si>
  <si>
    <t>İntramembranöz kemikleşme hakkında bilgi sahibidir ve aşamalarını açıklayabilir.</t>
  </si>
  <si>
    <t>13HIS.18</t>
  </si>
  <si>
    <t>Kemik doku</t>
  </si>
  <si>
    <t>Kemik dokusunun genel histolojik özelliklerine ve dokuyu oluşturan bileşenlere hakimdir.</t>
  </si>
  <si>
    <t>13HIS.19</t>
  </si>
  <si>
    <t>Kemik dokusunun sınıflandırılması</t>
  </si>
  <si>
    <t>Kemik dokusunu sınıflandırabilir. Eklemlerin histolojik özelliklerini tanımlayabilir.</t>
  </si>
  <si>
    <t>Kemik dokusu çeşitleri</t>
  </si>
  <si>
    <t>Kompakt ve spongiyoz kemik dokularının genel histolojik yapısını, kompakt kemiğin kanal sistemini ve lamellar yapısını, spongiyoz kemiğin trabeküler yapısını mikroskop altında inceleyerek ayırt edebilir.</t>
  </si>
  <si>
    <t>Kemik doku tabakaları ve Epifiz plağı</t>
  </si>
  <si>
    <t>Lamelli kemik yapısı ve endokondral kemikleşmenin görüldüğü epifiz plağında hücresel yapıya bakarak kemikleşme evrelerini (zonlarını) ayırt edebilir.</t>
  </si>
  <si>
    <t>13HIS.20</t>
  </si>
  <si>
    <t>Tartışma</t>
  </si>
  <si>
    <t>Kurulda anlatılan konular hakkında sorular sorabilir ve öneriler yaparak fikir alışverişinde bulunabilir. Manay-ı harfi ve manay-ı ismi bakış, eserden müessire geçişi açıklayabilir.</t>
  </si>
  <si>
    <t>KURUL-4 HAREKET SİSTEMİ</t>
  </si>
  <si>
    <t>14.HIS.01</t>
  </si>
  <si>
    <t>Kas Dokusuna Giriş ve İskelet kası</t>
  </si>
  <si>
    <t>İskelet kasının fonksiyonel ve mikroskobik özelliklerine hakimdir.</t>
  </si>
  <si>
    <t>Düz kas ve kalp kası</t>
  </si>
  <si>
    <t>Düz kas ve kalp kasının fonksiyonel ve mikroskobik özelliklerini bilir. İskelet kası, düz kas ve kalp kası arasındaki benzerlik ve farklılıkları anlatabilir.</t>
  </si>
  <si>
    <t>14HIS.L01</t>
  </si>
  <si>
    <t>İskelet kası histolojisi</t>
  </si>
  <si>
    <t>İskelet kasının genel histolojik yapısını inceleyerek epimisyum, endomisyum ve perimisyum ayrımını yapabilir. İskelet kası hücrelerinin sayısı ve yerleşimi hakkında bilgi sahibidir.</t>
  </si>
  <si>
    <t>14HIS.L02</t>
  </si>
  <si>
    <t>Düz kas ve kalp kası histolojisi</t>
  </si>
  <si>
    <t>Düz kas ve kalp kasının genel histolojik yapısını mikroskopta inceleyerek hücrelerin yerleşimini ve şekillerini açıklayabilir.</t>
  </si>
  <si>
    <t>14.HIS.03</t>
  </si>
  <si>
    <t>Sinir dokusu</t>
  </si>
  <si>
    <t>Sinir dokusunun genel histolojik özelliklerini sayabilir.</t>
  </si>
  <si>
    <t>14.HIS.04</t>
  </si>
  <si>
    <t>Sinir dokusunun nöronları ve destek hücreleri</t>
  </si>
  <si>
    <t>Sinir dokusunun genel histolojik özelliklerini sayabilir. Nöronların yapısını anlatabilir ve nöron tiplerini bilir. Sinir dokusunun hücre ve bileşenlerini tanımlayabilir.</t>
  </si>
  <si>
    <t>14HIS.L03</t>
  </si>
  <si>
    <t>Sinir doku histolojisi</t>
  </si>
  <si>
    <t>Beyin, beyincik, omurilik ve periferik sinirlerin genel histolojik düzenlenişini mikroskopta inceleyebilir. Sinir liflerinin ve nöronların bulunduğu yere göre ak madde/gri madde ayrımı yapabilir.</t>
  </si>
  <si>
    <t>14HIS.L04</t>
  </si>
  <si>
    <t>Sinir dokusunun hücreleri</t>
  </si>
  <si>
    <t>Sinir dokusunun büyük ve küçük boyutlu nöronlarını ve glia hücrelerini mikroskopta inceleyerek birbirinden ayırt edebilir.</t>
  </si>
  <si>
    <t>14.HIS.05</t>
  </si>
  <si>
    <t>Kan yapımı (Kök ve progenitör hücreler)</t>
  </si>
  <si>
    <t>Kan hücrelerinin köken aldığı progenitör kök hücreleri açıklayabilir ve oluşum süreçleri hakkında bilgi verebilir.</t>
  </si>
  <si>
    <t>14.HIS.06</t>
  </si>
  <si>
    <t>Kan yapımı (Hemapoetik nişler)</t>
  </si>
  <si>
    <t>Hematopoezin devamı için gerekli olan kemik iliği mikroçevresi (niş) hakkında bilgi sahibidir.</t>
  </si>
  <si>
    <t>14HIS.L05</t>
  </si>
  <si>
    <t>Periferik kan yaymasının hazırlanması ve boyanması</t>
  </si>
  <si>
    <t>Periferik kan yayması preparatı hazırlayabilir ve spesifik boyalar kullanarak preparatı mikroskop altında incelemeye hazır hale getirebilir.</t>
  </si>
  <si>
    <t>14HIS.L06</t>
  </si>
  <si>
    <t>Periferik kan yaymasının değerlendirilmesi</t>
  </si>
  <si>
    <t>Hazırlanmış preparatı mikroskop altında inceleyerek hücrelerin şekilleri, boyanma özellikleri ve sayım yöntemleri hakkında bilgi verebilir.</t>
  </si>
  <si>
    <t>14.HIS.07</t>
  </si>
  <si>
    <t>Kırmızı kan hücreleri</t>
  </si>
  <si>
    <t>Kırmızı kan hücrelerinin yapısal, fonksiyonel ve morfolojik özelliklerine hakimdir.</t>
  </si>
  <si>
    <t>14.HIS.08</t>
  </si>
  <si>
    <t>Beyaz kan hücreleri</t>
  </si>
  <si>
    <t>Beyaz kan hücrelerinin yapısal, fonksiyonel ve morfolojik özelliklerine hakimdir. Hücreleri çeşitli özelliklerine göre birbirinden ayırt edebilir.</t>
  </si>
  <si>
    <t>14HIS.L07</t>
  </si>
  <si>
    <t>Periferik kan hücreleri</t>
  </si>
  <si>
    <t>Kırmızı kan hücreleri, beyaz kan hücreleri ve trombositlerin yapısını mikroskopta inceleyebilir, lökositleri çekirdek özelliklerine göre kendi içinde sınıflandırabilir ve çizebilir.</t>
  </si>
  <si>
    <t>14HIS.L08</t>
  </si>
  <si>
    <t>Kemik iliği histolojisi</t>
  </si>
  <si>
    <t>Kemik iliğinin histolojik yapısını mikroskop altında inceleyerek hematopoetik hücreleri ve megakaryositleri birbirinden ayırt edebilir.</t>
  </si>
  <si>
    <t>14HIS.09</t>
  </si>
  <si>
    <t>Kurulda anlatılan konular hakkında sorular sorabilir ve öneriler yaparak fikir alışverişinde bulunabilir. Tabiatın özelliklerinden olan sebeplerin hücre ve dokuları icad edemediği, kendi kendine teşekkül edip olup bitmediğini, tabiat ve tesadüfün iktiza edip icada gücü yetmediğini böylece dördüncü bir yol olan Kadir-i Zülcelal’in kudretiyle icad edildiğini açıklayabilir.</t>
  </si>
  <si>
    <t>2023-2024 TIP 1 ANATOMİ DERS PROGRAMI</t>
  </si>
  <si>
    <t>DERS SAATİ</t>
  </si>
  <si>
    <t xml:space="preserve">KURUL-1 HÜCRE ( 9 hafta)
</t>
  </si>
  <si>
    <t>KURUL-2 HÜCRELERARASI İLETİŞİM VE İSKELET SİSTEMİ (9 hafta)</t>
  </si>
  <si>
    <t>12ANT.01</t>
  </si>
  <si>
    <t>Anatomiye Giriş</t>
  </si>
  <si>
    <t>Prof. Dr. Figen TAŞER</t>
  </si>
  <si>
    <t>Anatominin bilimsel tanımını kavrar, tıp eğitimindeki önemini belirtir ve anatomi tarihini özetler.</t>
  </si>
  <si>
    <t>12ANT.02</t>
  </si>
  <si>
    <t>Anatominin Genel Terminolojisi</t>
  </si>
  <si>
    <t>İnsan vücuduna ait oluşumları tanımlarken anatomik terminolojiyi genel hatlarıyla öğrenir.</t>
  </si>
  <si>
    <t>12ANT.03</t>
  </si>
  <si>
    <t>Anatomide Eksenler ve Düzlemler I</t>
  </si>
  <si>
    <t>Anatomideki Eksenler ve Düzlemleri açıklar.</t>
  </si>
  <si>
    <t>12ANT.04</t>
  </si>
  <si>
    <t>Anatomide Eksenler ve Düzlemler II</t>
  </si>
  <si>
    <t>12ANT.L01</t>
  </si>
  <si>
    <t>Anatomi Uygulama</t>
  </si>
  <si>
    <t>Anatomi Laboratuvarı Tanıtımı ve Uygulama Prensipleri</t>
  </si>
  <si>
    <t>Prof. Dr. Figen TAŞER, Doç. Dr. Ahmet DURSUN, Dr. Öğr. Üyesi Ali KELEŞ</t>
  </si>
  <si>
    <t>Anatomi Laboratuvarı Uygulama Prensiplerini kavrar.</t>
  </si>
  <si>
    <t>12ANT.05</t>
  </si>
  <si>
    <t>Kemikler Hakkında Genel Bilgi, gelişimi ve sınıflandırılması I</t>
  </si>
  <si>
    <t>Dr. Öğr. Üyesi Ali KELEŞ</t>
  </si>
  <si>
    <t>Kemiklerin morfolojik yapısı, gelişimi hakkında bilgi verir, kemiklerin çeşitlerini ve kemikleşmeyi anatomik sınıflandırmaya göre açıklar.</t>
  </si>
  <si>
    <t>12ANT.06</t>
  </si>
  <si>
    <t>Kemikler Hakkında Genel Bilgi, gelişimi ve sınıflandırılması II</t>
  </si>
  <si>
    <t>12ANT.07</t>
  </si>
  <si>
    <t>Eklemler Hakkında Genel Bilgi, gelişimi ve sınıflandırılması I</t>
  </si>
  <si>
    <t>Doç. Dr. Ahmet DURSUN</t>
  </si>
  <si>
    <t>Eklemlerin genel yapısı hakkında bilgi verir, insan vücudundaki eklem çeşitlerini anatomik ve fonksiyonel sınıflandırmaya göre açıklar.</t>
  </si>
  <si>
    <t>12ANT.08</t>
  </si>
  <si>
    <t>Eklemler Hakkında Genel Bilgi, gelişimi ve sınıflandırılması II</t>
  </si>
  <si>
    <t>12ANT.L02</t>
  </si>
  <si>
    <t>Kemiklere ve Eklemlere Giriş</t>
  </si>
  <si>
    <t>Kemiklerin ve eklemlerin genel özelliklerini maket ve/veya kadavra, kemik üzerinden açıklar.</t>
  </si>
  <si>
    <t>12ANT.09</t>
  </si>
  <si>
    <t>Columna Vertebralis Kemikleri, Omurgaya Genel Yaklaşım I</t>
  </si>
  <si>
    <t>Columna vertebralis'i bölümlere ayırır, columna vertebralis'i oluşturan vertebralar üzerindeki oluşumları anlatır.</t>
  </si>
  <si>
    <t>12ANT.10</t>
  </si>
  <si>
    <t>Columna Vertebralis Kemikleri, Omurgaya Genel Yaklaşım II</t>
  </si>
  <si>
    <t>12ANT.11</t>
  </si>
  <si>
    <t>Columna Vertebralis Eklemleri I</t>
  </si>
  <si>
    <t>Columna vertebralis eklemlerinin isimlerini, tiplerini, ligamentlerini ve fonksiyonlarını söyler.</t>
  </si>
  <si>
    <t>12ANT.12</t>
  </si>
  <si>
    <t>Columna Vertebralis Eklemleri II</t>
  </si>
  <si>
    <t>12ANT.L03</t>
  </si>
  <si>
    <t>Columna vertebralis Kemikleri ve Eklemleri</t>
  </si>
  <si>
    <t>Columna vertebralis kemikleri, üzerindeki oluşumları ve columna vertebralis eklemlerini maket ve/veya kadavra, kemik üzerinden açıklar.</t>
  </si>
  <si>
    <t>12ANT.13</t>
  </si>
  <si>
    <t>Toraks Kemikleri I</t>
  </si>
  <si>
    <t>Costae ve sternum kemiklerini ve kemiklerin üzerindeki oluşumları açıklar.</t>
  </si>
  <si>
    <t>12ANT.14</t>
  </si>
  <si>
    <t>Toraks Kemikleri II</t>
  </si>
  <si>
    <t>12ANT.15</t>
  </si>
  <si>
    <t>Toraks Eklemleri I</t>
  </si>
  <si>
    <t>Thorax eklemlerinin isimlerini, tiplerini, ligamentlerini ve fonksiyonlarını söyler.</t>
  </si>
  <si>
    <t>12ANT.16</t>
  </si>
  <si>
    <t>Toraks Eklemleri II</t>
  </si>
  <si>
    <t>12ANT.L04</t>
  </si>
  <si>
    <t>Toraks Kemikleri ve Eklemleri</t>
  </si>
  <si>
    <t>Thorax kemiklerinin üzerindeki oluşumları ve thorax eklemlerini maket ve/veya kadavra, kemik üzerinden açıklar.</t>
  </si>
  <si>
    <t>12ANT.L05</t>
  </si>
  <si>
    <t>Anatomi Demonstrasyon</t>
  </si>
  <si>
    <t>Columna vertebralis ve toraks kemiklerini bir bütün halinde değerlendirir ve açıklar.</t>
  </si>
  <si>
    <t>KURUL-3 HAREKET SİSTEMİNİN YAPISAL TEMELLERİ (9 hafta)</t>
  </si>
  <si>
    <t>13ANT.01</t>
  </si>
  <si>
    <t>Üst Ekstremite Kemikleri (clavicula, scapula)</t>
  </si>
  <si>
    <t>Üst ekstremite kemiklerinden kavşak kemikleri (scapula ve clavicula) kemiklerini ve kemiklerin üzerindeki oluşumları açıklar.</t>
  </si>
  <si>
    <t>13ANT.02</t>
  </si>
  <si>
    <t>Üst Ekstremite Kemikleri (humerus)</t>
  </si>
  <si>
    <t>Üst ekstremite kemiklerinden humerus'u ve üzerindeki oluşumları açıklar.</t>
  </si>
  <si>
    <t>13ANT.03</t>
  </si>
  <si>
    <t>Üst Ekstremite Kemikleri (radius, ulna)</t>
  </si>
  <si>
    <t>Üst ekstremite kemiklerinden radius, ulna kemiklerini ve kemiklerin üzerindeki oluşumları açıklar.</t>
  </si>
  <si>
    <t>13ANT.04</t>
  </si>
  <si>
    <t>Üst Ekstremite Kemikleri (ossa manus)</t>
  </si>
  <si>
    <t>Üst ekstremite kemiklerinden ossa manus kemiklerini ve kemiklerin üzerindeki oluşumları açıklar.</t>
  </si>
  <si>
    <t>13ANT.L01</t>
  </si>
  <si>
    <t>Üst Ekstremite Kemikleri</t>
  </si>
  <si>
    <t>Üst ekstremite kemiklerini ve kemiklerin üzerindeki oluşumları maket ve/veya kadavra-kemik üzerinden açıklar.</t>
  </si>
  <si>
    <t>13ANT.05</t>
  </si>
  <si>
    <t>Üst Ekstremite Eklemleri (Omuz kavşağı eklemleri)</t>
  </si>
  <si>
    <t>Omuz kavşağında bulunan eklemlerin isimlerini, tiplerini, ligamentlerini ve fonksiyonlarını söyler.</t>
  </si>
  <si>
    <t>13ANT.06</t>
  </si>
  <si>
    <t>Üst Ekstremite Eklemleri (artt. membri superioris liberi)</t>
  </si>
  <si>
    <t>Artt. membri superioris liberi bulunan eklemlerin isimlerini, tiplerini, ligamentlerini ve fonksiyonlarını söyler.</t>
  </si>
  <si>
    <t>13ANT.07</t>
  </si>
  <si>
    <t>Üst Ekstremite Eklemleri (artt. manus) I</t>
  </si>
  <si>
    <t>Artt. manus bulunan eklemlerin isimlerini, tiplerini, ligamentlerini ve fonksiyonlarını söyler.</t>
  </si>
  <si>
    <t>13ANT.08</t>
  </si>
  <si>
    <t>Üst Ekstremite Eklemleri (artt. manus) II</t>
  </si>
  <si>
    <t>13ANT.L02</t>
  </si>
  <si>
    <t>Üst Ekstremite Eklemleri</t>
  </si>
  <si>
    <t>Üst ekstremite eklemlerini bölümlere ayırır, eklemlerin isimlerini, tiplerini, ligamentlerini ve fonksiyonlarını maket ve/veya kadavra üzerinden açıklar.</t>
  </si>
  <si>
    <t>13ANT.09</t>
  </si>
  <si>
    <t>Alt Ekstremite Kemikleri (coxae)</t>
  </si>
  <si>
    <t>Alt ekstremite kemiklerinden coxa'yı ve üzerindeki oluşumları açıklar.</t>
  </si>
  <si>
    <t>13ANT.10</t>
  </si>
  <si>
    <t>Alt Ekstremite Kemikleri (femur)</t>
  </si>
  <si>
    <t>Alt ekstremite kemiklerinden femur'u ve üzerindeki oluşumları açıklar.</t>
  </si>
  <si>
    <t>13ANT.11</t>
  </si>
  <si>
    <t>Alt Ekstremite Kemikleri (tibia, fibula)</t>
  </si>
  <si>
    <t xml:space="preserve">Alt ekstremite kemiklerinden tibia, fibula kemiklerini ve kemiklerin üzerindeki oluşumları açıklar. </t>
  </si>
  <si>
    <t>13ANT.12</t>
  </si>
  <si>
    <t>Alt Ekstremite Kemikleri (ossa pedis)</t>
  </si>
  <si>
    <t xml:space="preserve">Alt ekstremite kemiklerinden ossa pedis kemiklerini ve kemiklerin üzerindeki oluşumları açıklar. </t>
  </si>
  <si>
    <t>13ANT.L03</t>
  </si>
  <si>
    <t>Alt Ekstremite Kemikleri</t>
  </si>
  <si>
    <t>Alt ekstremite kemiklerini ve üzerindeki oluşumları maket ve/veya kadavra-kemik üzerinden açıklar.</t>
  </si>
  <si>
    <t>13ANT.13</t>
  </si>
  <si>
    <t>Alt Ekstremite Eklemleri (pelvis kavşağı eklemleri)</t>
  </si>
  <si>
    <t>Pelvis kavşağı eklemlerini bölümlere ayırır, eklemlerin isimlerini, tiplerini, ligamentlerini ve fonksiyonlarını söyler.</t>
  </si>
  <si>
    <t>13ANT.14</t>
  </si>
  <si>
    <t>Alt Ekstremite Eklemleri (artt. membri inferioris liberi)</t>
  </si>
  <si>
    <t>Artt. membri inferioris liberi eklemlerini bölümlere ayırır, eklemlerin isimlerini, tiplerini, ligamentlerini ve fonksiyonlarını söyler.</t>
  </si>
  <si>
    <t>13ANT.15</t>
  </si>
  <si>
    <t>Alt Ekstremite Eklemleri (artt. pedis)</t>
  </si>
  <si>
    <t>artt. Pedis eklemlerini bölümlere ayırır, eklemlerin isimlerini, tiplerini, ligamentlerini ve fonksiyonlarını söyler.</t>
  </si>
  <si>
    <t>13ANT.16</t>
  </si>
  <si>
    <t>13ANT.L04</t>
  </si>
  <si>
    <t>Alt Ekstremite Eklemleri</t>
  </si>
  <si>
    <t>Alt ekstremite eklemlerini maket ve/veya kadavra üzerinden açıklar.</t>
  </si>
  <si>
    <t>13ANT.17</t>
  </si>
  <si>
    <t>Neurocranium Kemikleri (os frontale)</t>
  </si>
  <si>
    <t>Encephalon’un yerleştiği cavum cranii’yi çevreleyen kemiklerden os frontale'yi ve üzerindeki oluşumları açıklar.</t>
  </si>
  <si>
    <t>13ANT.18</t>
  </si>
  <si>
    <t>Neurocranium Kemikleri (os occipitale)</t>
  </si>
  <si>
    <t>Encephalon’un yerleştiği cavum cranii’yi çevreleyen kemiklerden os parietale'yi ve üzerindeki oluşumları açıklar.</t>
  </si>
  <si>
    <t>13ANT.19</t>
  </si>
  <si>
    <t>Neurocranium Kemikleri (os parietale)</t>
  </si>
  <si>
    <t>Encephalon’un yerleştiği cavum cranii’yi çevreleyen kemiklerden os occipitale'yi ve üzerindeki oluşumları açıklar.</t>
  </si>
  <si>
    <t>13ANT.20</t>
  </si>
  <si>
    <t>Neurocranium Kemikleri (os sphenoidale)</t>
  </si>
  <si>
    <t>Encephalon’un yerleştiği cavum cranii’yi çevreleyen kemiklerden os ethmoidale'yi ve üzerindeki oluşumları açıklar.</t>
  </si>
  <si>
    <t>13ANT.L05</t>
  </si>
  <si>
    <t>Neurocranium Kemikleri</t>
  </si>
  <si>
    <t>Neurocranium kemiklerini ve kemiklerin üzerindeki oluşumları maket ve/veya kadavra-kemik üzerinden açıklar.</t>
  </si>
  <si>
    <t>13ANT.21</t>
  </si>
  <si>
    <t>Neurocranium Kemikleri (os temporale)</t>
  </si>
  <si>
    <t>Encephalon’un yerleştiği cavum cranii’yi çevreleyen kemiklerden os temporale'yi ve üzerindeki oluşumları açıklar.</t>
  </si>
  <si>
    <t>13ANT.22</t>
  </si>
  <si>
    <t>Neurocranium Kemikleri (os ethmoidale)</t>
  </si>
  <si>
    <t>Encephalon’un yerleştiği cavum cranii’yi çevreleyen kemiklerden os sphenoidale’yi ve üzerindeki oluşumları açıklar.</t>
  </si>
  <si>
    <t>13ANT.23</t>
  </si>
  <si>
    <t>Viscerocranium Kemikleri (maxilla)</t>
  </si>
  <si>
    <t>Yüz iskeletini yapan kemiklerden maxilla'yı ve üzerindeki oluşumları açıklar.</t>
  </si>
  <si>
    <t>13ANT.24</t>
  </si>
  <si>
    <t>Viscerocranium Kemikleri (mandibula)</t>
  </si>
  <si>
    <t>Yüz iskeletini yapan kemiklerden mandibula'yı ve üzerindeki oluşumları açıklar.</t>
  </si>
  <si>
    <t>13ANT.L06</t>
  </si>
  <si>
    <t xml:space="preserve">Viscerocranium ve Neurocranium Kemikleri </t>
  </si>
  <si>
    <t>Viscerocranium kemiklerini ve kemiklerin üzerindeki oluşumları maket ve/veya kadavra-kemik üzerinden açıklar. Neurocranium kemiklerini ve kemiklerin üzerindeki oluşumları maket ve kadavra üzerinden açıklar.</t>
  </si>
  <si>
    <t>13ANT.25</t>
  </si>
  <si>
    <t>Viscerocranium Kemikleri (os palatinum, vomer, os nasale)</t>
  </si>
  <si>
    <t>Yüz iskeletini yapan kemiklerden os palatinum, vomer, os nasale kemiklerini ve kemiklerin üzerindeki oluşumları açıklar.</t>
  </si>
  <si>
    <t>13ANT.26</t>
  </si>
  <si>
    <t xml:space="preserve">Viscerocranium Kemikleri (os zygomaticum, concha nasalis inferior, os lacrimale) </t>
  </si>
  <si>
    <t>Yüz iskeletini yapan kemiklerden os zygomaticum, concha nasalis inferior ve os lacrimale kemiklerini ve kemiklerin üzerindeki oluşumları açıklar.</t>
  </si>
  <si>
    <t>13ANT.27</t>
  </si>
  <si>
    <t>Kafa İskeletinin Bütünü I</t>
  </si>
  <si>
    <t>Kafa iskeletinin dıştan görünüşünü ve üzerindeki oluşumları üstten, alttan, dış yandan, önden ve arkadan olmak üzere 5 yönden açıklar.</t>
  </si>
  <si>
    <t>13ANT.28</t>
  </si>
  <si>
    <t>Kafa İskeletinin Bütünü II</t>
  </si>
  <si>
    <t xml:space="preserve">Viscerocranium Kemikleri, Kafa İskeletinin Bütünü </t>
  </si>
  <si>
    <t>Viscerocranium kemiklerini ve kemiklerin üzerindeki oluşumları maket ve/veya kadavra-kemik üzerinden açıklar. Kafa iskeletinin bütününün üzerindeki oluşumları maket ve/veya kadavra-kemik üzerinden açıklar.</t>
  </si>
  <si>
    <t>13ANT.30</t>
  </si>
  <si>
    <t xml:space="preserve">Fossa Temporalis ve Fossa Infratemporalis </t>
  </si>
  <si>
    <t xml:space="preserve">Fossa Temporalis ve Fossa Infratemporalis'in sınırlarını ve burada bulunan anatomik oluşumları açıklar. </t>
  </si>
  <si>
    <t>13ANT.31</t>
  </si>
  <si>
    <t>Fossa Pterygopalatina</t>
  </si>
  <si>
    <t xml:space="preserve">Fossa Pterygopalatina'nın  sınırlarını ve burada bulunan anatomik oluşumları açıklar. </t>
  </si>
  <si>
    <t>13ANT.32</t>
  </si>
  <si>
    <t xml:space="preserve">Cranium Eklemleri </t>
  </si>
  <si>
    <t xml:space="preserve">Cranium eklemlerini bölümlere ayırır, eklemlerin isimlerini, tiplerini, ligamentlerini ve fonksiyonlarını söyler. </t>
  </si>
  <si>
    <t>Temporomandibular Eklem</t>
  </si>
  <si>
    <t>Temporomandibular eklemini, tipini, fonksiyonunu ve ligamentlerini açıklar.</t>
  </si>
  <si>
    <t>13ANT.L07</t>
  </si>
  <si>
    <t>Fossa Temporalis, Fossa Infratemporalis ve Fossa Pterygopalatina. Cranium Eklemleri ve Temporomandibular Eklem</t>
  </si>
  <si>
    <t>Fossa Temporalis, Fossa Infratemporalis ve Fossa Pterygopalatina'nın  sınırlarını ve burada bulunan anatomik oluşumları maket ve/veya kadavra-kemik üzerinden açıklar. Cranium eklemlerini,  Temporomandibular eklemi maket ve/veya kadavra-kemik üzerinden açıklar.</t>
  </si>
  <si>
    <t>13ANT.L08</t>
  </si>
  <si>
    <t>Kemik ve eklemerde bulunan anatomik yapıları bir bütün halinde değerlendirir ve açıklar.</t>
  </si>
  <si>
    <t>KURUL-4 HAREKET SİSTEMİ 
(Kaslar, periferik damar ve sinirler) ( 9 hafta)</t>
  </si>
  <si>
    <t>14ANT.01</t>
  </si>
  <si>
    <t>Kaslar ve fascialar hakkında genel bilgi</t>
  </si>
  <si>
    <t xml:space="preserve">Kasların tiplerini,oluşturan yapıları ve sınıflandırma sistemini açıklar. Fascia oluşumunu açıklar. Kasların terminolojisi hakkında bilgi sahibi olur. </t>
  </si>
  <si>
    <t>14ANT.02</t>
  </si>
  <si>
    <t xml:space="preserve">Periferik sinirler hakkında genel bilgi </t>
  </si>
  <si>
    <t>Periferik sinirler hakkında genel bilgi sahibi olur.</t>
  </si>
  <si>
    <t>14ANT.03</t>
  </si>
  <si>
    <t>Yüzeyel sırt kasları</t>
  </si>
  <si>
    <t>Yüzeyel sırt bölgesinde bulunan kasları açıklar. Yüzeyel sırt kaslarının origo-insertiosunu, fonksiyonlarını ve innervasyonlarını söyler.</t>
  </si>
  <si>
    <t>14ANT.04</t>
  </si>
  <si>
    <t>Derin sırt ve ense kasları</t>
  </si>
  <si>
    <t>Derin sırt kaslarını derinliklerine göre gruplandırır. Derin sırt kaslarını ve ense kaslarının origo-insertiosunu, fonksiyonlarını ve innervasyonlarını söyler. Ensedeki üçgenleri ve içinden geçen yapıları açıklar.</t>
  </si>
  <si>
    <t>14ANT.L.01</t>
  </si>
  <si>
    <t>Sırt ve ense bölgesinde bulunan kaslar, periferik sinirlerin oluşumu</t>
  </si>
  <si>
    <t xml:space="preserve">Sırt ve ense bölgesinde bulunan kasları ve periferik sinirlerin oluşumunu kadavra ve/veya maket üzerinde gösterip, açıklar. </t>
  </si>
  <si>
    <t>14ANT.05</t>
  </si>
  <si>
    <t>Boyun bölgesi fasciaları</t>
  </si>
  <si>
    <t xml:space="preserve">Boyundaki anatomik yapıları saran fasciaları açıklar. </t>
  </si>
  <si>
    <t>14ANT.06</t>
  </si>
  <si>
    <t>Boyun bölgesi kasları ve üçgenleri</t>
  </si>
  <si>
    <t>Boyun bölgesinde bulunan kasların origo-insertiosunu, fonksiyonlarını, innervasyonlarını açıklar. Bölgedeki üçgenler hakkında bilgi sahibi olur.</t>
  </si>
  <si>
    <t>14ANT.07</t>
  </si>
  <si>
    <t>Plexus cervicalis'in oluşumu</t>
  </si>
  <si>
    <t>Plexus cervicalis’in oluşumunu, dallarını ve özelliklerini  açıklar.</t>
  </si>
  <si>
    <t>14ANT.08</t>
  </si>
  <si>
    <t>Plexus brachialis'in oluşumu</t>
  </si>
  <si>
    <t>Plexus brachialis'in oluşumunu, duyu ve motor dallarını açıklar.</t>
  </si>
  <si>
    <t>14ANT.09</t>
  </si>
  <si>
    <t>A.subclavia ve dalları</t>
  </si>
  <si>
    <t>A. subclavia’nın dallarını besledikleri alanları ve seyirlerini açıklar.</t>
  </si>
  <si>
    <t>14ANT.10</t>
  </si>
  <si>
    <t>Boyun venleri</t>
  </si>
  <si>
    <t>Boyundaki venleri bilir, birbirleri ile olan ilişkilerini açıklar.</t>
  </si>
  <si>
    <t>14ANT.L.02</t>
  </si>
  <si>
    <t>Boyun fasciaları, kasları ve üçgenleri, plexsus cervicalis, plexus brachialis oluşumu, a. subclavia ve dalları ve boyun venleri</t>
  </si>
  <si>
    <t>Boyun fasciaları, kasları ve üçgenleri, plexsus servikalis, plexus brachialis oluşumu, a. subclavia ve dalları ve boyun venlerini kadavra ve/veya maket üzerinde gösterip açıklar.</t>
  </si>
  <si>
    <t>14ANT.11</t>
  </si>
  <si>
    <t>Omuz bölgesi kasları ve fasciaları</t>
  </si>
  <si>
    <t>Omuzdaki kasların origo-insertiosunu, fonksiyonlarını ve innervasyonlarını söyler.</t>
  </si>
  <si>
    <t>14ANT.12</t>
  </si>
  <si>
    <t>Omuz bölgesi arter ve venleri</t>
  </si>
  <si>
    <t>Omuz bölgesindeki arter ve venleri bilir, birbirleri ile olan ilişkilerini açıklar.</t>
  </si>
  <si>
    <t>14ANT.13</t>
  </si>
  <si>
    <t>Kolun arka bölge anatomisi</t>
  </si>
  <si>
    <t>Kol bölgesindeki kasların origo-insertiosunu, fonksiyonlarını ve innervasyonlarını söyler. Bölgenin arter ve venleri hakkında bilgi sahibi olur.</t>
  </si>
  <si>
    <t>14ANT.14</t>
  </si>
  <si>
    <t>Pectoral bölge kasları ve meme anatomisi</t>
  </si>
  <si>
    <t>Pectoral bölge kaslarının origo-insertiosunu, fonksiyonlarını, damarlarını ve innervasyonlarını söyler.Memenin fascialarını, damarlarını, sinirlerini ve lenfatik drenajını açıklar.</t>
  </si>
  <si>
    <t>14ANT.15</t>
  </si>
  <si>
    <t xml:space="preserve">Karın ön duvarı topografisi ve abdomen kasları </t>
  </si>
  <si>
    <t>Karın ön duvarındaki fasciaları söyler, abdomen kaslarının origo-insertiosunu, fonksiyonlarını ve innervasyonlarını açıklar.</t>
  </si>
  <si>
    <t>14ANT.16</t>
  </si>
  <si>
    <t>Abdomen yüzeyel arterleri, venleri ve sinirleri</t>
  </si>
  <si>
    <t>Abdomen yüzeyel arterlerini, venlerini ve venlerini bilir, birbirleri ile olan ilişkilerini açıklar.</t>
  </si>
  <si>
    <t>14ANT.L.03</t>
  </si>
  <si>
    <t xml:space="preserve">Omuz, kol arka, pectoral ve abdomen bölgesindeki kaslar, fascialar, arter ven ve sinirler </t>
  </si>
  <si>
    <t>Omuz, kol arka, pectoral ve abdomen bölgesindeki kaslar, fascialar, arter ven ve sinirleri kadavra ve/veya maket üzerinde gösterip açıklar.</t>
  </si>
  <si>
    <t>14ANT.17</t>
  </si>
  <si>
    <t>Kolun ön bölgesi kasları, fasciaları, arterleri, venleri ve sinirleri</t>
  </si>
  <si>
    <t>Kolun ön bölgesi kasları, fascialarını bilir. Arter, ven ve sinirlerin seyirlerini açıklar.</t>
  </si>
  <si>
    <t>14ANT.18</t>
  </si>
  <si>
    <t>Plexus brachialis'in terminal dalları</t>
  </si>
  <si>
    <t>Plexus brachialis'in terminal dallarını söyler ve periferik sinir yaralanmalarındaki oluşabilecek klinik tabloları açıklar.</t>
  </si>
  <si>
    <t>14ANT.19</t>
  </si>
  <si>
    <t>Fossa axillaris I</t>
  </si>
  <si>
    <t>Fossa axillaris'in sınırlarını bilir ve içinden geçen oluşumları söyler.</t>
  </si>
  <si>
    <t>14ANT.20</t>
  </si>
  <si>
    <t>Fossa axillaris II</t>
  </si>
  <si>
    <t>Fossa axillaris'in komşuluklarını açıklar, içindeki oluşumların seyirlerini bilir.</t>
  </si>
  <si>
    <t>14ANT.21</t>
  </si>
  <si>
    <t>Ön kolun ön bölgesi kasları ve fasciaları</t>
  </si>
  <si>
    <t>Ön kolun ön bölgesi kasları ve fascialarını bilir, origo-insertiosunu, fonksiyonlarını ve innervasyonlarını açıklar.</t>
  </si>
  <si>
    <t>14ANT.22</t>
  </si>
  <si>
    <t>Ön kolun ön bölgesi arterleri, venleri ve sinirleri</t>
  </si>
  <si>
    <t>Ön kolun ön bölgesi arterlerini, venlerini ve sinirlerini bilir, birbirleri ile olan ilişkilerini açıklar.</t>
  </si>
  <si>
    <t>14ANT.L.04</t>
  </si>
  <si>
    <t>Kolun ön, ön kolun ön bölgesi kasları, fasciaları, arterleri ve venleri, plexus brachialis'in terminal dalları ve fossa axillaris</t>
  </si>
  <si>
    <t xml:space="preserve"> Kolun ön, ön kolun ön bölgesi kaslarını, fascialarını, arterlerini ve venlerini, plexus brachialis'in terminal dallarını ve fossa axillaris'i kadavra ve/veya maket üzerinde gösterip açıklar.</t>
  </si>
  <si>
    <t>14ANT.23</t>
  </si>
  <si>
    <t xml:space="preserve">Ön kolun arka bölgesi kas ve fasciaları </t>
  </si>
  <si>
    <t>Ön kolun arka bölgesindeki kasların origo-insertiosunu, fonksiyonlarını ve innervasyonlarını söyler.</t>
  </si>
  <si>
    <t>14ANT.24</t>
  </si>
  <si>
    <t>Ön kolun arka bölgesi arter, ven ve sinirleri</t>
  </si>
  <si>
    <t>Ön kolun arka bölgesindeki arterlerini, venlerini ve sinirlerini bilir, birbirleri ile olan ilişkilerini açıklar.</t>
  </si>
  <si>
    <t>14ANT.25</t>
  </si>
  <si>
    <t>El kasları ve fasciaları</t>
  </si>
  <si>
    <t>Eldeki kasların origo-insertiosunu, fonksiyonlarını ve innervasyonlarını söyler.</t>
  </si>
  <si>
    <t>14ANT.26</t>
  </si>
  <si>
    <t>El arterleri, venleri ve sinirleri</t>
  </si>
  <si>
    <t>Elin arterlerini, venlerini ve sinirlerini bilir, birbirleri ile olan ilişkilerini açıklar</t>
  </si>
  <si>
    <t>14ANT.L.05</t>
  </si>
  <si>
    <t>Ön kolun arka bölgesi ve elin kasları, fasciaları, arterleri, venleri ve sinirleri</t>
  </si>
  <si>
    <t>Ön kolun arka bölgesi ve elin kaslarını, fascialarını, arterlerini, venlerini ve sinirlerini kadavra ve/veya maket üzerinde gösterip açıklar.</t>
  </si>
  <si>
    <t>14ANT.27</t>
  </si>
  <si>
    <t xml:space="preserve">Plexus lumbosacralis'in oluşumu </t>
  </si>
  <si>
    <t>Plexus lumbosacralis'in oluşumunu, duyu ve motor dallarını açıklar.</t>
  </si>
  <si>
    <t>14ANT.28</t>
  </si>
  <si>
    <t>Plexus lumbosacralis'in terminal dalları</t>
  </si>
  <si>
    <t>Plexus lumbosacralis'in terminal dallarını söyler ve periferik sinir yaralanmalarındaki oluşabilecek klinik tabloları açıklar.</t>
  </si>
  <si>
    <t>14ANT.29</t>
  </si>
  <si>
    <t>Gluteal bölge kasları ve fasciaları</t>
  </si>
  <si>
    <t>Gluteal bölgedeki kasların origo-insertiosunu, fonksiyonlarını veinnervasyonlarını söyler.</t>
  </si>
  <si>
    <t>14ANT.30</t>
  </si>
  <si>
    <t>Gluteal bölge arter, ven ve sinirleri</t>
  </si>
  <si>
    <t>Gluteal bölge arterlerini, venleri ve sinirlerini bilir, birbirleri ile olan ilişkilerini açıklar.</t>
  </si>
  <si>
    <t>14ANT.31</t>
  </si>
  <si>
    <t>Uyluk arka bölgesi kasları ve fasciaları</t>
  </si>
  <si>
    <t>Uyluk arka bölgesindeki kasların origo-insertiosunu, fonksiyonlarını veinnervasyonlarını söyler.</t>
  </si>
  <si>
    <t>14ANT.32</t>
  </si>
  <si>
    <t>Uyluk arka bölgesi arter, ven ve sinirleri</t>
  </si>
  <si>
    <t>Uyluk arka bölge arterlerini, venleri ve sinirlerini bilir, birbirleri ile olan ilişkilerini açıklar.</t>
  </si>
  <si>
    <t>14ANT.L.06</t>
  </si>
  <si>
    <t>Plexus lumbosacralis, gluteal bölge kasları, fasciaları, arterleri, venleri ve sinirleri</t>
  </si>
  <si>
    <t>Plexus lumbosacralis'i, gluteal bölge kaslarını, fascialarını, arterlerini, venlerini ve sinirlerini kadavra ve/veya maket üzerinde gösterip açıklar.</t>
  </si>
  <si>
    <t>14ANT.33</t>
  </si>
  <si>
    <t xml:space="preserve">Uyluk ön ve medial bölgesi kasları ve fasciaları </t>
  </si>
  <si>
    <t>Uyluk ön ve medial bölgesindeki kasların origo-insertiosunu, fonksiyonlarını veinnervasyonlarını söyler.</t>
  </si>
  <si>
    <t>14ANT.34</t>
  </si>
  <si>
    <t>Uyluk ön ve medial bölgesi arter, ven ve sinirleri</t>
  </si>
  <si>
    <t>Uyluk ön ve medial bölge arterlerini, venleri ve sinirlerini bilir, birbirleri ile olan ilişkilerini açıklar.</t>
  </si>
  <si>
    <t>14ANT.35</t>
  </si>
  <si>
    <t>Bacak ön ve lateral bölgesi kasları ve fasciları</t>
  </si>
  <si>
    <t>Bacak ön ve lateral bölgesindeki kasların origo-insertiosunu, fonksiyonlarını veinnervasyonlarını söyler.</t>
  </si>
  <si>
    <t>14ANT.36</t>
  </si>
  <si>
    <t>Bacak ön ve lateral bölgesi arter, ven ve sinirleri</t>
  </si>
  <si>
    <t>Bacak ön ve lateral bölge arterlerini, venleri ve sinirlerini bilir, birbirleri ile olan ilişkilerini açıklar.</t>
  </si>
  <si>
    <t>14ANT.L.07</t>
  </si>
  <si>
    <t>Uyluk ön ve medial bölge, bacak ön ve lateral bölge kasları, fasciaları, arterleri, venleri ve sinirleri</t>
  </si>
  <si>
    <t>Uyluk ön ve medial bölge ile bacak ön ve lateral kaslarını, fascialarını, arterlerini, venlerini ve sinirlerini kadavra ve/veya maket üzerinde gösterip açıklar.</t>
  </si>
  <si>
    <t>14ANT.37</t>
  </si>
  <si>
    <t>Bacak arka bölgesi kasları ve fasciaları</t>
  </si>
  <si>
    <t>Bacak arka bölgesindeki kasların origo-insertiosunu, fonksiyonlarını veinnervasyonlarını söyler.</t>
  </si>
  <si>
    <t>14ANT.38</t>
  </si>
  <si>
    <t>Bacak bölgesi arter, ven ve sinirleri, fossa poplitea</t>
  </si>
  <si>
    <t>Bacak arka bölge arterlerini, venleri ve sinirlerini bilir, birbirleri ile olan ilişkilerini açıklar. Fossa poplitea'nın sınırlarını ve içinden geçen olumları tanımlar.</t>
  </si>
  <si>
    <t>Ayak kasları ve fasciaları</t>
  </si>
  <si>
    <t>Ayaktaki kasların origo-insertiosunu, fonksiyonlarını ve innervasyonlarını söyler.</t>
  </si>
  <si>
    <t>Ayak arter, ven ve sinirleri</t>
  </si>
  <si>
    <t>Ayak arterlerini, venleri ve sinirlerini bilir, birbirleri ile olan ilişkilerini açıklar.</t>
  </si>
  <si>
    <t>14ANT.39</t>
  </si>
  <si>
    <t>Mimik kasları, arter ven ve sinirleri</t>
  </si>
  <si>
    <t>Mimik kaslarının fascia ile olan ilişkisini açıklar. Mimik kaslarının origo-insertiosunu, fonksiyonlarını ve innervasyonlarını söyler. Arter ve venlerini bilir.</t>
  </si>
  <si>
    <t>14ANT.40</t>
  </si>
  <si>
    <t>Çiğneme kasları, arter ven ve sinirleri</t>
  </si>
  <si>
    <t>Çiğneme kaslarının origo-insertiosunu, fonksiyonlarını ve innervasyonlarını söyler. Arter ve venlerini bilir.</t>
  </si>
  <si>
    <t>14ANT.L.08</t>
  </si>
  <si>
    <t>Bacak arka bölgesi ve ayak kasları, fasciaları, arterleri, venleri ve sinirleri, çiğneme ve mimik kasları</t>
  </si>
  <si>
    <t>Bacak arka bölge ve ayak kaslarını, fascialarını, arterlerini, venlerini ve sinirlerini kadavra ve/veya maket üzerinde gösterip açıklar. Mimik ve çiğneme kaslarını fascialarını, arterlerini, venlerini ve sinirlerini kadavra ve/veya maket üzerinde gösterip açıklar.</t>
  </si>
  <si>
    <t>14ANT.L.09</t>
  </si>
  <si>
    <t>Kaslar, periferik damar ve sinirleri bir bütün halinde değerlendirir ve açıklar.</t>
  </si>
  <si>
    <t>2023-2024 Dönem 1 - Biyofizik Ders Saatleri ve İçerikleri</t>
  </si>
  <si>
    <t>Dönem 1 Kurul 1</t>
  </si>
  <si>
    <t>1 saat</t>
  </si>
  <si>
    <t>11BYF01</t>
  </si>
  <si>
    <t>Biyofiziğin konusu, biyolojik olaylarla ilişkisi</t>
  </si>
  <si>
    <t>Doç. Dr. A. Cihangir UĞUZ</t>
  </si>
  <si>
    <t>Temel Fizik Yasalarının Biyolojik Olaylarla İlişkisini Açıklar</t>
  </si>
  <si>
    <t>11BYF02</t>
  </si>
  <si>
    <t>Uluslararası ölçme ve birim sistemleri</t>
  </si>
  <si>
    <t>Biyofiziksel İlkelerde Kullanılan Ölçme ve Birim Sistemlerini Tanımlar</t>
  </si>
  <si>
    <t>11BYF03</t>
  </si>
  <si>
    <t>Sıcaklık ve ısı, sıcaklık ölçme yöntemleri</t>
  </si>
  <si>
    <t>Isı ve Sıcaklık Kavramlarını Tanımlar, Isı ve Sıcaklık Ölçümlerinin Nasıl Yapıldığını Açıklar</t>
  </si>
  <si>
    <t>11BYF04</t>
  </si>
  <si>
    <t>Biyolojik sistemlerde ısı alışveriş yolları</t>
  </si>
  <si>
    <t>Isı Kavramının Biyolojik Sistemlerdeki Önemini ve Isı transfer Yollarını Tanımlar</t>
  </si>
  <si>
    <t>11BYF05</t>
  </si>
  <si>
    <t>Biyolojik sistemlerde enerji dönüşümleri</t>
  </si>
  <si>
    <t>Enerjinin Biyolojik Sistemlerdeki Dönüşüm İlkelerini Biyofiziksel Olarak Açıklar</t>
  </si>
  <si>
    <t>11BYF06</t>
  </si>
  <si>
    <t>Termodinamiğin temel kavram ve yasaları</t>
  </si>
  <si>
    <t>Termodinamiğin Temel Yasalarını ve Bu Yasaların Biyolojik Sistemlerdeki Önemini Açıklar</t>
  </si>
  <si>
    <t>11BYF07</t>
  </si>
  <si>
    <t>Gibbs serbest enerjisi</t>
  </si>
  <si>
    <t>Serbest Enerjinin Biyolojik Sistemlerde Kimyasal Reaksiyonun Yönünde, Denge Durumunda ve Yapılacak Olan İşte Önemini Açıklar</t>
  </si>
  <si>
    <t>11BYF08</t>
  </si>
  <si>
    <t>Biyomoleküler sistemlerde enerji aktarımı</t>
  </si>
  <si>
    <t>Biyomoleküler Sistemlerde Enerjinin Transfer İlkerlerini Biyofiziksel Olarak Açıklar</t>
  </si>
  <si>
    <t>11BYF09</t>
  </si>
  <si>
    <t>Elektrostatik, statik elektriğin temel kavramları. Hücre zarındaki elektrik alan ve elektriksel potansiyel; hücre zarının sığası ve polarizasyonu.</t>
  </si>
  <si>
    <t>Elektrostatik İle İlgili Temel Kavramları Tanımlar. Elektrik ve Elektrik Alan Kavramlarını Tanımlar, Biyomoleküler Sistemlerde Elektriğin Etkilerini Temel Seviyede Açıklar</t>
  </si>
  <si>
    <t>11BYF10</t>
  </si>
  <si>
    <t>11BYF11</t>
  </si>
  <si>
    <t>Elektrik akımı ve direnç; tanıda ve tedavide önem taşıyan gerilim tipleri. Elektrik akımının biyolojik etkileri ve tıpta uygulama alanları</t>
  </si>
  <si>
    <t>Elektrik İle İlgili Temel Elemanları Tanımlar, Akım Çeşitlerinin Tanı ve Tedavide Kullanıma Göre Sınıflandırır. Elektrik Akımının Biyolojik Sistemler Üzerine Etkilerinin Açıklar, Elektrik Akımının Tıpta Kullanım Alanlarını Tanımlar</t>
  </si>
  <si>
    <t>11BYF12</t>
  </si>
  <si>
    <t>Dönem 1 Kurul 2</t>
  </si>
  <si>
    <t>12BYF01</t>
  </si>
  <si>
    <t>Biyofiziğe Giriş ve Sistem Kavramı</t>
  </si>
  <si>
    <t>Biyofiziği ve Sistem Kavramını Tanımlar</t>
  </si>
  <si>
    <t>12BYF02</t>
  </si>
  <si>
    <t>Moleküler biyofiziğin temel kavramları</t>
  </si>
  <si>
    <t>Moleküler Biyofizikte Kullanılan Temel Kavramları Tanımlar</t>
  </si>
  <si>
    <t>12BYF03</t>
  </si>
  <si>
    <t>Hücre zarı, madde taşınımı ve dinlenim zar potansiyeli</t>
  </si>
  <si>
    <t>Hücre Zarının Biyolojik Süreçlerde İşlevlerini Tanımlar, Hücre Zarının Madde Transferi ve Elektriksel Aktivitesini Biyofiziksel Olarak Açıklar</t>
  </si>
  <si>
    <t>12BYF04</t>
  </si>
  <si>
    <t>Hücre zarı için elektriksel eşdeğer devre</t>
  </si>
  <si>
    <t>Hücre Zarında Gerçekleşen Elektriksel Faaliyetleri Elektrik Devre Modelleriyle İlişkilendirerek Açıklar</t>
  </si>
  <si>
    <t>12BYF06</t>
  </si>
  <si>
    <t>Aksiyon potansiyeli ve iyon kanalları. Hodgkin-Huxley denklemi. Yama – menteşe tekniği</t>
  </si>
  <si>
    <t>Aksiyon Potansiyeli Kavramını ve Biyolojik Sistemler için Önemini Açıklar, Hücre Zarında Bulunan İyon Kanallarını, İşlevlerini ve Biyolojik Sistemler İçin Önemini Tanımlar. İyon kanal aktivasyon ve inhibisyonunu kayıt tekniklerini ifade eder.</t>
  </si>
  <si>
    <t>12BYF07</t>
  </si>
  <si>
    <t>12BYF08</t>
  </si>
  <si>
    <t>12BYF09</t>
  </si>
  <si>
    <t>Aktif zar iletkenliği</t>
  </si>
  <si>
    <t>Hücre Zarında Aksiyon Potansiyelinin İlerleyiş Mekanizmasını Tanımlar</t>
  </si>
  <si>
    <t>12BYF10</t>
  </si>
  <si>
    <t>Pasif zar modeli ve kablo kavramı</t>
  </si>
  <si>
    <t>Hücre Zarının ve Zar Üzerinde Elektriksel İletinin Modelini Tanımlar</t>
  </si>
  <si>
    <t>12BYF11</t>
  </si>
  <si>
    <t>Membran Potansiyeli, Nernst Potansiyeli Hesabı</t>
  </si>
  <si>
    <t>Hücre Zarındaki Potansiyel Farkı Tanımlar ve Temel Biyofizik Yasalarına Göre Dinlenim Potansiyelini Hesaplar</t>
  </si>
  <si>
    <t>12BYF12</t>
  </si>
  <si>
    <t>2 saat</t>
  </si>
  <si>
    <t xml:space="preserve">Biyofizik </t>
  </si>
  <si>
    <t>Dönem 1 Kurul 3</t>
  </si>
  <si>
    <t>13BYF01</t>
  </si>
  <si>
    <t>Biyomekanik Konuları ve Amacı, Newton Yasası</t>
  </si>
  <si>
    <t>Biyomekanik Kavramını ve Amacını Tanımlar, Newton Yasasını Açıklar</t>
  </si>
  <si>
    <t>13BYF02</t>
  </si>
  <si>
    <t>13BYF03</t>
  </si>
  <si>
    <t>13BYF04</t>
  </si>
  <si>
    <t>Dönme Momenti, Vücuttaki Kaldıraç Modelleri</t>
  </si>
  <si>
    <t>Hareket Sistemlerine Etki Eden Kuvvetleri Açıklar, Hareket Sistemine Etki Eden Kuvvetleri Fiziksel Basit Makineler Kullanarak Modeller</t>
  </si>
  <si>
    <t>13BYF05</t>
  </si>
  <si>
    <t>Eğilme Momenti ve Makaslama Kuvveti</t>
  </si>
  <si>
    <t>Kemikler Üzerine Etki Eden Kuvvetleri ve Bu Kuvvetlerin Etkilerini Hesaplar</t>
  </si>
  <si>
    <t>13BYF06</t>
  </si>
  <si>
    <t>Elastik Kavramlar, Viskoelastik Davranış</t>
  </si>
  <si>
    <t>Elastiklik Kavramını Tanımlar, Kemiklerin Elastik Yapısını ve Viskoelastik Davranışlarını  Biyofiziksel Olarak Açıklar</t>
  </si>
  <si>
    <t>Biyomekanik Uygulamalar</t>
  </si>
  <si>
    <t>Dönem 1 Kurul 4</t>
  </si>
  <si>
    <t>14BYF01</t>
  </si>
  <si>
    <t>Biyoelektrik Ölçü ve Gözlem Araçları</t>
  </si>
  <si>
    <t>Biyoelektriksel Ölçümlerde Kullanılan Ölçü ve Gözlem Araçlarını Tanımlar</t>
  </si>
  <si>
    <t>14BYF02</t>
  </si>
  <si>
    <t>14BYF03</t>
  </si>
  <si>
    <t>Bileşik Aksiyon Potansiyeli</t>
  </si>
  <si>
    <t>Biyolojik Dokularda Oluşan Aksiyon Potansiyelinin Zamansal ve Uzaysal Bileşimlerini Açıklar</t>
  </si>
  <si>
    <t>14BYF04</t>
  </si>
  <si>
    <t>Sinir Liflerinin Karakteristik Özellikleri</t>
  </si>
  <si>
    <t>Sinir Liflerinin Karakteristik Özelliklerini ve Bu Özelliklerin İşlevsel Katkılarını İfade Eder</t>
  </si>
  <si>
    <t>14BYF05</t>
  </si>
  <si>
    <t>14BYF06</t>
  </si>
  <si>
    <t>Sinir Aksiyon Potansiyeli Kayıt Teknikleri</t>
  </si>
  <si>
    <t>Sinir Dokuları Üzerinden Aksiyon Potansiyeli Kayıt Tekniklerini Açıklar ve Doku Üzerinden Aksiyon Potansiyeli Kaydeder</t>
  </si>
  <si>
    <t>14BYF07</t>
  </si>
  <si>
    <t>Sinaptik İletim</t>
  </si>
  <si>
    <t>Sinaps ve Sinaptik İletim Kavramlarını Açıklar, Sinaptik İletim Yapan Dokuları İfade Eder</t>
  </si>
  <si>
    <t>14BYF08</t>
  </si>
  <si>
    <t>Kaslarda Kasılma Mekanizmaları</t>
  </si>
  <si>
    <t>Kaslarda oluşan Elektriksel Olayları Tanımlar, Kasların Kasılma Mekanizmasını Biyofiziksel Olarak Açıklar</t>
  </si>
  <si>
    <t>14BYF09</t>
  </si>
  <si>
    <t>14BYF10</t>
  </si>
  <si>
    <t>Kaslarda Isı Üretimi</t>
  </si>
  <si>
    <t>14BYF11</t>
  </si>
  <si>
    <t>14BYF12</t>
  </si>
  <si>
    <t>Kasların Mekanik Özellikleri</t>
  </si>
  <si>
    <t>Kasların Çalışma Prensiplerini Mekanik Olarak Açıklar</t>
  </si>
  <si>
    <t>14BYF13</t>
  </si>
  <si>
    <t>14BYF.L01</t>
  </si>
  <si>
    <t xml:space="preserve">EMG </t>
  </si>
  <si>
    <t>Sinir-Kas Sistemi Üzerinden Elektriksel Aktiviteleri Kaydeder</t>
  </si>
  <si>
    <t>2023-2024 TIP 1 DAVRANIŞ BİLİMLERİ</t>
  </si>
  <si>
    <t xml:space="preserve">Ders Konusu (DÖNEM 1) </t>
  </si>
  <si>
    <t>DAVRANIŞ BİLİMLERİ</t>
  </si>
  <si>
    <t xml:space="preserve">KURUL-1 DAVRANIŞ BİLİMLERİNE GİRİŞ( 6HAFTA)
</t>
  </si>
  <si>
    <t>Davranış bilimlerine giriş</t>
  </si>
  <si>
    <t>Dr.Öğr.Üyesi Okan İMRE</t>
  </si>
  <si>
    <t>Davranış Bilimleri ve davranışın tanımını öğrenme</t>
  </si>
  <si>
    <t>Stres ve ruh sağlığı</t>
  </si>
  <si>
    <t>Stresin ruh sağlığı üzerindeki etkilerini öğrenmek ve stresle başetmek</t>
  </si>
  <si>
    <t>Psikososyal gelişim (Çocukluk)</t>
  </si>
  <si>
    <t>Psikososyal gelişimi  bebeklikten ergenlik dönemine kadar öğrenmek</t>
  </si>
  <si>
    <t>Psikososyal gelişim (ergenlik, yetişkinlik, yaşlılık)</t>
  </si>
  <si>
    <t>Psikososyal olarak gelişimini öğrenmek ergenlik döneminden yaşlılığa kadar öğrenmek</t>
  </si>
  <si>
    <t>Zihin Beden İlişkisi</t>
  </si>
  <si>
    <t>Zihnin beden üzerindeki etkisi ve bedenin zihin üzerindeki etkisini öğrenmek</t>
  </si>
  <si>
    <t>Ruhsal savunma Düzenekleri</t>
  </si>
  <si>
    <t>Anormal ve normal savunma düzeneklerini öğrenmek</t>
  </si>
  <si>
    <t>KURUL-2  DAVRANIŞ VE BİYOLOJİ (6 HAFTA)</t>
  </si>
  <si>
    <t>Davranışın biyolojik belirleyicileri</t>
  </si>
  <si>
    <t>Dr.Öğr.Üyesi Dudu DEMİRÖZ</t>
  </si>
  <si>
    <t>Davranış ile ilişkili biyolojik belirteçleri öğrenmek</t>
  </si>
  <si>
    <t>Heyecan, duygular</t>
  </si>
  <si>
    <t>Davranış bilimlerinde heyecan ve duygunun yerini öğrenmek</t>
  </si>
  <si>
    <t>Genetik ve davranış</t>
  </si>
  <si>
    <t>Davranış üzerinde genetiğin rolünü, karakter ve mizac ayırımını öğrenmek</t>
  </si>
  <si>
    <t>Duyum ve Algı</t>
  </si>
  <si>
    <t>Davranışın ilk basamağı olan duyum ve algıyı öğrenmek</t>
  </si>
  <si>
    <t>Öğrenme ve Bellek</t>
  </si>
  <si>
    <t>Öğrenme ve bellek ilişkisini ve bunların davranış üzerindeki etkilerini öğrenmek</t>
  </si>
  <si>
    <t>Uyarıcı ve Uyuşturucular</t>
  </si>
  <si>
    <t>Uyarıcı ve uyuşturucu maddelerin bağımlığını, yan etkilerini yol açtığı davranış değişikiliklerini  öğrenmek</t>
  </si>
  <si>
    <t>Dr Öğr. Üyesi Okan İMRE</t>
  </si>
  <si>
    <t xml:space="preserve">Ruh Sağlığı ve Hastalıkları </t>
  </si>
  <si>
    <t>Anabilimdalı Başkanı</t>
  </si>
  <si>
    <t>Dersin Adı</t>
  </si>
  <si>
    <t>Hafta</t>
  </si>
  <si>
    <t>DERS KONULARI</t>
  </si>
  <si>
    <t>ÖĞRETİM ELEMANI</t>
  </si>
  <si>
    <t>DERS ÇIKTISI</t>
  </si>
  <si>
    <r>
      <rPr>
        <sz val="11"/>
        <color indexed="10"/>
        <rFont val="Calibri"/>
        <family val="2"/>
        <charset val="162"/>
      </rPr>
      <t>DÖNEM 1/2. KURUL</t>
    </r>
    <r>
      <rPr>
        <sz val="12"/>
        <color theme="1"/>
        <rFont val="Calibri"/>
        <family val="2"/>
        <scheme val="minor"/>
      </rPr>
      <t xml:space="preserve"> </t>
    </r>
  </si>
  <si>
    <t>Tıbbi Cihaz Tanımı ve Tarihçesi</t>
  </si>
  <si>
    <t>Dr. Öğr. Üyesi Muhammed Emin BEDİR</t>
  </si>
  <si>
    <t>Tıbbi cihazları tanımlarlar ve tarihçesini bilirler.</t>
  </si>
  <si>
    <t>Tıbbi Cihazların Sınıflandırılması ve Etiketleri</t>
  </si>
  <si>
    <t>Tıbbi cihazların mahiyeti hakkında genel bilgilere sahip olurlar, tıbbi cihazları rahatlıkla sınıflandırabilir ve etiketleri anlarlar.</t>
  </si>
  <si>
    <t>Yeni Nesil Tıbbi Cihazlar</t>
  </si>
  <si>
    <t>Tıpta kullanılan yeni nesil cihazlar hakkında bilgi sahibi olurlar.</t>
  </si>
  <si>
    <t>Tıbbi Cihaz Kullanım ve Yeni Tibbi Cihaz Geliştirme Süreçleri</t>
  </si>
  <si>
    <t>Herhangi bir tıbbi cihazın kullanımı, tasarımı, yapımı ve geliştirilmesi süreçleri hakkında bilgi sahibi olurlar.</t>
  </si>
  <si>
    <t>Kullanıcı ve Hasta Kılavuzlarında Standartlar</t>
  </si>
  <si>
    <t>Kullanıcı ve hasta kılavuzlarında standartlar hakkında bilgi sahibi olurlar.</t>
  </si>
  <si>
    <t>Tıbbi Cihaz Yönetmelikleri ve Tıbbi Cihaz Tüzüğü</t>
  </si>
  <si>
    <t>Tıbbi Cihaz Yönetmelikleri ve tıbbi cihaz tüzüğü hakkında genel bilgi sahibi olup, bu yönetmelik ve tüzüğü okuyup anlayabilirler.</t>
  </si>
  <si>
    <t>Medikal Vijilans Sistemi/Tıbbi Cihaz Uyarı Sistemi</t>
  </si>
  <si>
    <t>Medikal Vijilans Sistemi/Tıbbi cihaz uyarı sistemi hakkında bilgi sahibi olurlar.</t>
  </si>
  <si>
    <t>Tıbbi Cihazların Denetimi ve Takibi</t>
  </si>
  <si>
    <t>Tıbbi Cihazların Denetim ve takibi süreçleri hakkında bilgi sahibi olurlar.</t>
  </si>
  <si>
    <t>11TTE01</t>
  </si>
  <si>
    <t>Tıp tarihi ve Etik</t>
  </si>
  <si>
    <t>Ahlak, Deontoloji ve Tıbbi Etik Kavramlarının Tanımı</t>
  </si>
  <si>
    <t>11TTE02</t>
  </si>
  <si>
    <t>Tıp Etiğinin Felsefi Temellleri</t>
  </si>
  <si>
    <t>11TTE03</t>
  </si>
  <si>
    <t>Tıp etiği açısından hekim-hasta ilişkisi-1</t>
  </si>
  <si>
    <t>11TTE04</t>
  </si>
  <si>
    <t>Tıp etiği açısından hekim-hasta ilişkisi-2</t>
  </si>
  <si>
    <t>11TTE05</t>
  </si>
  <si>
    <t>Tıp Etiği İlkeleri -1</t>
  </si>
  <si>
    <t>11TTE06</t>
  </si>
  <si>
    <t>Tıp Etiği İlkeleri -2</t>
  </si>
  <si>
    <t>11TTE07</t>
  </si>
  <si>
    <t>Klinik Uygulamalarda Etik - 1</t>
  </si>
  <si>
    <t>11TTE08</t>
  </si>
  <si>
    <t>Klinik Uygulamalarda Etik - 2</t>
  </si>
  <si>
    <t>11TTE09</t>
  </si>
  <si>
    <t>Organ Transplantosyonları ve Etik - 1</t>
  </si>
  <si>
    <t>11TTE10</t>
  </si>
  <si>
    <t>Organ Transplantosyonları ve Etik - 2</t>
  </si>
  <si>
    <t>11TTE11</t>
  </si>
  <si>
    <t>Yaşamın Sonu İle ilgili Etik Konular-Ötenazi - 1</t>
  </si>
  <si>
    <t>11TTE12</t>
  </si>
  <si>
    <t>Yaşamın Sonu İle ilgili Etik Konular-Ötenazi - 2</t>
  </si>
  <si>
    <t>11TTE13</t>
  </si>
  <si>
    <t>Yaşamın Sonu İle ilgili Etik Konular-Ötenazi - 3</t>
  </si>
  <si>
    <t>11TTE14</t>
  </si>
  <si>
    <t>Hekim-Endüstri İlişkileri - 1</t>
  </si>
  <si>
    <t>11TTE15</t>
  </si>
  <si>
    <t>Hekim-Endüstri İlişkileri - 2</t>
  </si>
  <si>
    <t>11TTE16</t>
  </si>
  <si>
    <t>Hekim Sorumluluğunun Tanımı - 1</t>
  </si>
  <si>
    <t>11TTE17</t>
  </si>
  <si>
    <t>Hekim Sorumluluğunun Tanımı - 2</t>
  </si>
  <si>
    <t>11TTE18</t>
  </si>
  <si>
    <t>Hekim Sorumluluğunun Tanımı - 3</t>
  </si>
  <si>
    <t>4. KURUL</t>
  </si>
  <si>
    <t>14TTE01</t>
  </si>
  <si>
    <t>Hasta Hakları ve Etik - 1</t>
  </si>
  <si>
    <t>14TTE02</t>
  </si>
  <si>
    <t>Hasta Hakları ve Etik - 2</t>
  </si>
  <si>
    <t>14TTE03</t>
  </si>
  <si>
    <t>Hasta Hakları ve Etik - 3</t>
  </si>
  <si>
    <t>14TTE04</t>
  </si>
  <si>
    <t>Hekimlikte Sır Saklama ve Etik - 1</t>
  </si>
  <si>
    <t>14TTE05</t>
  </si>
  <si>
    <t>Hekimlikte Sır Saklama ve Etik - 2</t>
  </si>
  <si>
    <t>14TTE06</t>
  </si>
  <si>
    <t>Genetik Uygulamaların Etik Boyutları - 1</t>
  </si>
  <si>
    <t>14TTE07</t>
  </si>
  <si>
    <t>Genetik Uygulamaların Etik Boyutları - 2</t>
  </si>
  <si>
    <t>14TTE08</t>
  </si>
  <si>
    <t>Hekimin Meslektaşları ile İlişkileri - 1</t>
  </si>
  <si>
    <t>14TTE09</t>
  </si>
  <si>
    <t>Hekimin Meslektaşları ile İlişkileri - 2</t>
  </si>
  <si>
    <t>14TTE10</t>
  </si>
  <si>
    <t>Hekimin Sağlık Personeli ile İlişkileri - 1</t>
  </si>
  <si>
    <t>14TTE11</t>
  </si>
  <si>
    <t>Hekimin Sağlık Personeli ile İlişkileri - 2</t>
  </si>
  <si>
    <t>14TTE12</t>
  </si>
  <si>
    <t>Hekim niteliği ve hekimde aranılan özellikler - 1</t>
  </si>
  <si>
    <t>14TTE13</t>
  </si>
  <si>
    <t>Hekim niteliği ve hekimde aranılan özellikler - 2</t>
  </si>
  <si>
    <t>14TTE14</t>
  </si>
  <si>
    <t>Tıpta yemin kavramı ve Hipokrat Yemini</t>
  </si>
  <si>
    <t>Prof. Dr. Şerafettin Demirci</t>
  </si>
  <si>
    <t>Tıbbi Biyoloji Uygulama</t>
  </si>
  <si>
    <t>Biyofizik Uygulama</t>
  </si>
  <si>
    <t>Tıbbi Mikrobiyoloji Uygulama</t>
  </si>
  <si>
    <t>Tıbbi Genetik</t>
  </si>
  <si>
    <t>11TIN</t>
  </si>
  <si>
    <t>Seçmeli Ders 2 -Tıbbi İngilizce</t>
  </si>
  <si>
    <t>11IBD</t>
  </si>
  <si>
    <t>Seçmeli Ders 1 -İletişim Becerileri</t>
  </si>
  <si>
    <t>Prof.Dr. Dursun ODABAŞ</t>
  </si>
  <si>
    <t>11RHS01</t>
  </si>
  <si>
    <t>11RHS02</t>
  </si>
  <si>
    <t>11RHS03</t>
  </si>
  <si>
    <t>11RHS04</t>
  </si>
  <si>
    <t>11RHS05</t>
  </si>
  <si>
    <t>11RHS06</t>
  </si>
  <si>
    <t>11RHS07</t>
  </si>
  <si>
    <t>11RHS08</t>
  </si>
  <si>
    <t>11RHS09</t>
  </si>
  <si>
    <t>11RHS10</t>
  </si>
  <si>
    <t>11RHS11</t>
  </si>
  <si>
    <t>11RHS12</t>
  </si>
  <si>
    <t>12RHS01</t>
  </si>
  <si>
    <t>12RHS02</t>
  </si>
  <si>
    <t>12RHS03</t>
  </si>
  <si>
    <t>12RHS04</t>
  </si>
  <si>
    <t>12RHS05</t>
  </si>
  <si>
    <t>12RHS06</t>
  </si>
  <si>
    <t>12RHS07</t>
  </si>
  <si>
    <t>12RHS08</t>
  </si>
  <si>
    <t>12RHS09</t>
  </si>
  <si>
    <t>12RHS10</t>
  </si>
  <si>
    <t>12RHS11</t>
  </si>
  <si>
    <t>12RHS12</t>
  </si>
  <si>
    <t>12TCD01</t>
  </si>
  <si>
    <t>12TCD02</t>
  </si>
  <si>
    <t>12TCD03</t>
  </si>
  <si>
    <t>12TCD04</t>
  </si>
  <si>
    <t>12TCD05</t>
  </si>
  <si>
    <t>12TCD06</t>
  </si>
  <si>
    <t>12TCD07</t>
  </si>
  <si>
    <t>12TCD08</t>
  </si>
  <si>
    <t>Klinik Beceriler</t>
  </si>
  <si>
    <t xml:space="preserve">Klinik Beceriler </t>
  </si>
  <si>
    <t>Klinik Beceriler Uygulama</t>
  </si>
  <si>
    <r>
      <t xml:space="preserve">DönemI Koordinatör Yardımcısı:  </t>
    </r>
    <r>
      <rPr>
        <sz val="12"/>
        <color indexed="8"/>
        <rFont val="Times New Roman"/>
        <family val="1"/>
        <charset val="162"/>
      </rPr>
      <t>Dr. Öğr. Üyesi Serkan KÜÇÇÜKTÜRK</t>
    </r>
  </si>
  <si>
    <t>10:00 KURUL SINAVI</t>
  </si>
  <si>
    <t>12:00 KURUL SONU DEĞERLENDİRME 
Kurulda dersi olan tüm öğretim üyelerinin katılımı zorunludur.</t>
  </si>
  <si>
    <t xml:space="preserve">KMÜ TIP FAKÜLTESİ 
AÇILIŞ TÖRENİ
</t>
  </si>
  <si>
    <t>KAMPÜS TANITIMI PROGRAMI</t>
  </si>
  <si>
    <t>11TKBL01</t>
  </si>
  <si>
    <t>11TKBL02</t>
  </si>
  <si>
    <t>11TKBL03</t>
  </si>
  <si>
    <t>12TKBL01</t>
  </si>
  <si>
    <t>12TKBL02</t>
  </si>
  <si>
    <t>12TKBL03</t>
  </si>
  <si>
    <t>13TKBL01</t>
  </si>
  <si>
    <t>13TKBL02</t>
  </si>
  <si>
    <t>13TKBL04</t>
  </si>
  <si>
    <t>14TKBL01</t>
  </si>
  <si>
    <t>14TKBL02</t>
  </si>
  <si>
    <t>14TKBL03</t>
  </si>
  <si>
    <t>14TKBL04</t>
  </si>
  <si>
    <t>14TKBL05</t>
  </si>
  <si>
    <t xml:space="preserve"> </t>
  </si>
  <si>
    <t>11TBK.L05</t>
  </si>
  <si>
    <t>11TBK.L06</t>
  </si>
  <si>
    <t>11TBK.L07</t>
  </si>
  <si>
    <t>11TBK.L08</t>
  </si>
  <si>
    <t>14TBK13</t>
  </si>
  <si>
    <t xml:space="preserve">Kas Dokusu Biyokimyası </t>
  </si>
  <si>
    <t>Biyokimyasal yönden kas dokunun yapılanması öğrenir.</t>
  </si>
  <si>
    <t>14TBK14</t>
  </si>
  <si>
    <t>14TBK15</t>
  </si>
  <si>
    <t>Kas Enerji Metabolizması</t>
  </si>
  <si>
    <t>Kas içinde istirahat ve egzersiz durumlarında gelişen biyokimyasal mekanizmaları, kasın enerji temin yollarını, laktik asidoz kavramını öğrenir.</t>
  </si>
  <si>
    <t>14TBK16</t>
  </si>
  <si>
    <t>11TBY.L06</t>
  </si>
  <si>
    <t>11TBY.L07</t>
  </si>
  <si>
    <t>11TBY.L08</t>
  </si>
  <si>
    <t>11TBY.L09</t>
  </si>
  <si>
    <t>11TBY.L10</t>
  </si>
  <si>
    <t>12TBY.L06</t>
  </si>
  <si>
    <t>12TBY.L07</t>
  </si>
  <si>
    <t>12TBY.L08</t>
  </si>
  <si>
    <t>12TBY.L09</t>
  </si>
  <si>
    <t>12TBY.L10</t>
  </si>
  <si>
    <t xml:space="preserve">MAZERET SINAVLARI: </t>
  </si>
  <si>
    <t>FİNAL SINAVI: (UYGULAMA SINAVLARI)  (TEORİK)</t>
  </si>
  <si>
    <t>BÜTÜNLEME SINAVI: (UYGULAMA) (TEORİK)</t>
  </si>
  <si>
    <t>Biyokimya giriş</t>
  </si>
  <si>
    <t>Tıbbi biyokimyanın tarihçesi, gelişimi, İlgi alanlarını öğrenir. Klinik Biyokimya Laboratuvarları hakkında bilgi sahibi olur.</t>
  </si>
  <si>
    <t>Tıbbi Biyokimya A Grubu / Tıbbi Biyoloji B Grubu</t>
  </si>
  <si>
    <t>Tıbbi Biyokimya B Grubu / Tıbbi Biyoloji A Grubu</t>
  </si>
  <si>
    <t>Dr. Öğr. Üyesi Hale KÖKSOY, Dr. Öğr. Üyesi Serkan KÜÇÇÜKTÜRK</t>
  </si>
  <si>
    <t>Dr. Öğr. Üyesi Hale KÖKSOY</t>
  </si>
  <si>
    <t>Dr. Öğr. Üyesi Serkan KÜÇÇÜKTÜRK</t>
  </si>
  <si>
    <t>11TBK31</t>
  </si>
  <si>
    <t>11TBK32</t>
  </si>
  <si>
    <t>Sağlığın geliştirilmesi ve istendik sonuçlar alınabilmesi adına verilecek olan sağlık eğitiminin tanım, yöntem ve özelliklerini öğrenir.</t>
  </si>
  <si>
    <t>Dr.Öğr.Üyesi Ayşe Irmak TAŞDEMİR</t>
  </si>
  <si>
    <t>11TDD</t>
  </si>
  <si>
    <t>TÜRK DİLİ</t>
  </si>
  <si>
    <t>11ING</t>
  </si>
  <si>
    <t>İNGİLİZCE</t>
  </si>
  <si>
    <t>11AIT</t>
  </si>
  <si>
    <t>ATATÜRK İLKELERİ VE İNKILAP TARİHİ</t>
  </si>
  <si>
    <t>Serbest Çalışma</t>
  </si>
  <si>
    <t>Teorik puan</t>
  </si>
  <si>
    <t>Uygulama Puanı</t>
  </si>
  <si>
    <t>Teorik Puanı</t>
  </si>
  <si>
    <t>12ANT.L07</t>
  </si>
  <si>
    <t>12ANT.L09</t>
  </si>
  <si>
    <t>12ANT.L06</t>
  </si>
  <si>
    <t>12ANT.L08</t>
  </si>
  <si>
    <t>12ANT.L10</t>
  </si>
  <si>
    <t>12ANT.L01/12TBY.L01</t>
  </si>
  <si>
    <t>12ANT.L02/12TBY.L02</t>
  </si>
  <si>
    <t>Anatomi  A Grubu/Tıbbi Biyoloji B Grubu</t>
  </si>
  <si>
    <t>Prof. Dr. Figen TAŞER, Doç. Dr. Ahmet DURSUN, Dr. Öğr. Üyesi Ali KELEŞ/Dr. Öğr. Üyesi Hale KÖKSOY, Dr. Öğr. Üyesi Serkan KÜÇÇÜKTÜRK</t>
  </si>
  <si>
    <t>12ANT.L03/12TBY.L03</t>
  </si>
  <si>
    <t>12ANT.L04/12TBY.L04</t>
  </si>
  <si>
    <t>Anatomi  B Grubu/Tıbbi Biyoloji A Grubu</t>
  </si>
  <si>
    <t>12ANT.L05/12TBY.L05</t>
  </si>
  <si>
    <t>12ANT.L06/12TBY.L06</t>
  </si>
  <si>
    <t>Prof. Dr. Figen TAŞER, Doç. Dr. Ahmet DURSUN, Dr. Öğr. Üyesi Ali KELEŞ7Dr. Öğr. Üyesi Hale KÖKSOY, Dr. Öğr. Üyesi Serkan KÜÇÇÜKTÜRK</t>
  </si>
  <si>
    <t>12ANT.L07/12TBY.L07</t>
  </si>
  <si>
    <t>12ANT.L08/12TBY.L08</t>
  </si>
  <si>
    <t>12TBK.L01</t>
  </si>
  <si>
    <t>12TBK.L03</t>
  </si>
  <si>
    <t>Tıbbi Biyokimya A Grubu</t>
  </si>
  <si>
    <t>Tıbbi Biyokimya B Grubu</t>
  </si>
  <si>
    <t>Hedeflenmiş bir gen bölgesinin invitro çoğaltılmasının ve saklanmasının önemini, hangi moleküler çalışmalarda kullanılabildiğini ve prensiplerini ayrıntıları ile uygulayarak öğrenir</t>
  </si>
  <si>
    <t>12BYF.L01</t>
  </si>
  <si>
    <t>13BYF.L01</t>
  </si>
  <si>
    <t xml:space="preserve">BİYOİSTATİSTİK </t>
  </si>
  <si>
    <t>KLİNİK  BECERİLER B Grubu</t>
  </si>
  <si>
    <t>KLİNİK  BECERİLER A Grubu</t>
  </si>
  <si>
    <t>12BYF05</t>
  </si>
  <si>
    <t>12BYF13</t>
  </si>
  <si>
    <t>Tıbbi Biyokimya A Grubu/Biyofizik B Grubu</t>
  </si>
  <si>
    <t>Tıbbi Biyokimya B Grubu/Biyofizik A Grubu</t>
  </si>
  <si>
    <t>12AIT</t>
  </si>
  <si>
    <t>12TBK.L05/12BYF.L01</t>
  </si>
  <si>
    <t>12TBK.L06/12BYF.L02</t>
  </si>
  <si>
    <t>12TDD</t>
  </si>
  <si>
    <t>12ING</t>
  </si>
  <si>
    <t>12IBD</t>
  </si>
  <si>
    <t>12TIN</t>
  </si>
  <si>
    <t>12TBK.L02</t>
  </si>
  <si>
    <t>Hücre membranından taşınım sistemleri-1</t>
  </si>
  <si>
    <t>12FIZ.L02</t>
  </si>
  <si>
    <t>12TBK.L03/12FIZ.L01</t>
  </si>
  <si>
    <t>12TBK.L04/12FIZ.L02</t>
  </si>
  <si>
    <t>Tıbbi Biyokimya A Grubu/Fizyoloji B Grubu</t>
  </si>
  <si>
    <t>Tıbbi Biyokimya B Grubu/Fizyoloji A Grubu</t>
  </si>
  <si>
    <t>,</t>
  </si>
  <si>
    <t>13IBD</t>
  </si>
  <si>
    <t>13TIN</t>
  </si>
  <si>
    <t>14IBD</t>
  </si>
  <si>
    <t>14TIN</t>
  </si>
  <si>
    <t>09:00 Klinik Beceriler Uygulama Sınavı</t>
  </si>
  <si>
    <t>10:30 Anatomi Uygulama Sınavı</t>
  </si>
  <si>
    <t>13:30 Tıbbi Biyokimya Uygulama Sınavı</t>
  </si>
  <si>
    <t>14:30 Klinik Beceriler Uygulama sınavı</t>
  </si>
  <si>
    <t>14BYF.L02</t>
  </si>
  <si>
    <t>13BYF.L02</t>
  </si>
  <si>
    <t>14.HIS.02</t>
  </si>
  <si>
    <t>13HIS.L14</t>
  </si>
  <si>
    <t>13HIS.L15</t>
  </si>
  <si>
    <t>13FIZ.L01 / 13HIS.L01</t>
  </si>
  <si>
    <t>13FIZ.L02 / 13HIS.L02</t>
  </si>
  <si>
    <t>Fizyoloji Uygulama A Grubu / Histoloji ve Embriyoloji  B Grubu</t>
  </si>
  <si>
    <t>Fizyoloji Uygulama  B Grubu / Histoloji ve Embriyoloji  A Grubu</t>
  </si>
  <si>
    <t>Fizyoloji Uygulama B Grubu / Histoloji ve Embriyoloji  A Grubu</t>
  </si>
  <si>
    <t>Kan alma teknikleri-1 / Mikroskop Kullanımı</t>
  </si>
  <si>
    <t>Dr. Öğr. Üyesi Bülent IŞIK, Dr. Öğr. Üyesi Derviş DAŞDELEN, Öğr.Gör. Zeynep ALTINKAYA, Öğr. Gör. Mustafa ÖZDAMAR / Prof.Dr.Murat Çetin Rağbetli</t>
  </si>
  <si>
    <t>Kan alma tekniklerini açıklar ve uygular / Işık mikroskobunun bölümlerini bilir, mikroskobu doğru ve güvenli şekilde kullanabilir, çeşitli büyütmelerde görüntüleri net olarak elde edebilir.</t>
  </si>
  <si>
    <t>Kan alma teknikleri-2 / Hücre şekilleri</t>
  </si>
  <si>
    <t>Kan alma tekniklerini açıklar ve uygular / Hücreleri mikroskopta inceleyerek şekillerine (yassı, kübik, prizmatik vs.) göre birbirinden ayırt edebilir.</t>
  </si>
  <si>
    <t>13ANT.L01 / 13TKBL01</t>
  </si>
  <si>
    <t>Anatomi Uygulama A Grubu / KLİNİK  BECERİLER B Grubu</t>
  </si>
  <si>
    <t>Anatomi Uygulama B Grubu / KLİNİK  BECERİLER A Grubu</t>
  </si>
  <si>
    <t>Üst Ekstremite Kemikleri / Temel Yaşam Desteği (Erişkin) Uygulama 1</t>
  </si>
  <si>
    <t>Üst Ekstremite Kemikleri / Temel Yaşam Desteği (Erişkin) Uygulama 2</t>
  </si>
  <si>
    <t>Prof. Dr. Figen TAŞER, Doç. Dr. Ahmet DURSUN, Dr. Öğr. Üyesi Ali KELEŞ / Doç.Dr.Dilek Atik</t>
  </si>
  <si>
    <t>Üst ekstremite kemiklerini ve kemiklerin üzerindeki oluşumları maket ve/veya kadavra-kemik üzerinden açıklar. / Temel Yaşam Desteği (Erişkin) Uygulamayı öğrenir.</t>
  </si>
  <si>
    <t>Üst ekstremite eklemlerini bölümlere ayırır, eklemlerin isimlerini, tiplerini, ligamentlerini ve fonksiyonlarını maket ve/veya kadavra üzerinden açıklar.  / Temel Yaşam Desteği (Erişkin) Uygulamayı öğrenir.</t>
  </si>
  <si>
    <t>13FIZ.L04 / 13HIS.L06</t>
  </si>
  <si>
    <t>Alt Ekstremite Eklemleri / Temel yaşam desteği (Pediatrik) Uygulama 1</t>
  </si>
  <si>
    <t>Alt Ekstremite Eklemleri / Temel yaşam desteği (Pediatrik) Uygulama 2</t>
  </si>
  <si>
    <t>Prof. Dr. Figen TAŞER, Doç. Dr. Ahmet DURSUN, Dr. Öğr. Üyesi Ali KELEŞ / Doç.Dr.H.Şeyma Akça</t>
  </si>
  <si>
    <t>Alt ekstremite eklemlerini maket ve/veya kadavra üzerinden açıklar. / Temel yaşam desteği (Pediatrik) Uygulamasını öğrenir.</t>
  </si>
  <si>
    <t>13FIZ.L03 / 13HIS.L03</t>
  </si>
  <si>
    <t>Kan alma teknikleri-2 / Çekirdek şekillerine göre hücreler</t>
  </si>
  <si>
    <t>Kan alma tekniklerini açıklar ve uygular / Tek çekirdekli, çift çekirdekli, parçalı çekirdekli ve çekirdeksiz hücreleri mikroskopta inceleyerek ayırt edebilir.</t>
  </si>
  <si>
    <t>13FIZ.L03 /13HIS.L04</t>
  </si>
  <si>
    <t>13FIZ.L04 /13HIS.L05</t>
  </si>
  <si>
    <t>Hemoglobin, hematokrit ve sedimentasyon ölçümü / Histokimya (Rutin boyamalar)</t>
  </si>
  <si>
    <t>Hemoglobin, hematokrit ve sedimentasyon ölçümü / Histokimya (Özel boyamalar)</t>
  </si>
  <si>
    <t>Hemoglobin, sedimentasyon ve hematokrit ölçümünü açıklar ve uygular / Doku bileşenlerini ayırt etmek için rutin histolojik boyalarla boyanmış preparatları mikroskop altında inceleyerek boyamanın çeşidini ayırt edebilir.</t>
  </si>
  <si>
    <t>Hemoglobin, sedimentasyon ve hematokrit ölçümünü açıklar ve uygular / Doku bileşenlerini ayırt etmek için kullanılan özel histokimyasal boyalarla boyanmış preparatları mikroskop altında inceleyerek ayırt edebilir.</t>
  </si>
  <si>
    <t>13FIZ.L05 / 13HIS.L07</t>
  </si>
  <si>
    <t>13FIZ.L05 / 13HIS.L08</t>
  </si>
  <si>
    <t xml:space="preserve">Kanama-pıhtılaşma zamanı belirleme / Epitel doku </t>
  </si>
  <si>
    <t>Kanama-pıhtılaşma zamanı belirleme / Örtü epiteli</t>
  </si>
  <si>
    <t>Kanama-pıhtılaşma zamanını tayin eder ve belirler /Epitel doku hücrelerinin şekillerini birbirinden ayırt edebilir.</t>
  </si>
  <si>
    <t>Kanama-pıhtılaşma zamanını tayin eder ve belirler / Örtü epitelinin çeşitlerini mikroskop altında inceleyerek ayırt edebilir ve çizebilir.</t>
  </si>
  <si>
    <t>13FIZ.L05 / 13HIS.L09</t>
  </si>
  <si>
    <t>Kan grupları ve karşıt reaksiyon tayini / Endokrin bez epiteli</t>
  </si>
  <si>
    <t>Kan grupları ve karşıt reaksiyon tayini / Ekzokrin bez epiteli</t>
  </si>
  <si>
    <t>Kan gruplarının nasıl belirlendiğini ve kan grupları-karşıt reaksiyon tayinini açıklar / Endokrin bez epitelini mikroskop altında inceleyebilir ve çizebilir.</t>
  </si>
  <si>
    <t>Kan gruplarının nasıl belirlendiğini ve kan grupları-karşıt reaksiyon tayinini açıklar / Ekzokrin bez epitelini mikroskop altında inceleyebilir ve çizebilir. Seröz ve müköz hücrelerin morfolojik ayrımını yapabilir.</t>
  </si>
  <si>
    <t>13FIZ.L06 / 13HIS.L10</t>
  </si>
  <si>
    <t>13FIZ.L06 / 13HIS.L11</t>
  </si>
  <si>
    <t>Eritrositlerin osmotik direncinin saptanması / Bağ dokusu hücreleri ve fibrilleri</t>
  </si>
  <si>
    <t>Eritrositlerin osmotik direncinin saptanması / Bağ dokusu çeşitleri</t>
  </si>
  <si>
    <t>Osmotik frajiliteyi açıklar ve tayin eder / Bağ dokusunu oluşturan hareketli ve hareketsiz hücreleri, fibril çeşitlerini ve düzenlenişini mikroskop altında inceleyerek birbirinden ayırt edebilir ve çizebilir.</t>
  </si>
  <si>
    <t>Osmotik frajiliteyi açıklar ve tayin eder / Bağ dokusunun çeşitlerini mikroskop altında inceleyerek birbirinden ayırt edebilir ve çizebilir.</t>
  </si>
  <si>
    <t>13FIZ.L07 / 13HIS.L12</t>
  </si>
  <si>
    <t>13FIZ.L07 / 13HIS.L13</t>
  </si>
  <si>
    <t>Histoloji ve Embriyoloji A Grubu</t>
  </si>
  <si>
    <t>Histoloji ve Embriyoloji B Grubu</t>
  </si>
  <si>
    <t>Fizyoloji Uygulama A Grubu</t>
  </si>
  <si>
    <t>Fizyoloji Uygulama B Grubu</t>
  </si>
  <si>
    <t xml:space="preserve">Anatomi Uygulama A grubu </t>
  </si>
  <si>
    <t>Anatomi Uygulama B grubu</t>
  </si>
  <si>
    <t>Fizyoloji Uygulama B Grubu / Histoloji ve Embriyoloji A Grubu</t>
  </si>
  <si>
    <t>Anatomi Uygulama A Grubu</t>
  </si>
  <si>
    <t>Anatomi Uygulama B Grubu</t>
  </si>
  <si>
    <t>Prof.. Dr.A.Ramazan Dilek</t>
  </si>
  <si>
    <t>TIBBİ MİKROBİYOLOJİ A Grubu</t>
  </si>
  <si>
    <t>TIBBİ MİKROBİYOLOJİ B Grubu</t>
  </si>
  <si>
    <t>13TMBL02 A Grubu</t>
  </si>
  <si>
    <t>13TMBL02 B Grubu</t>
  </si>
  <si>
    <t>13TMBL03 A Grubu</t>
  </si>
  <si>
    <t>13TMBL03 B Grubu</t>
  </si>
  <si>
    <t>13BIS.L01 A Grubu</t>
  </si>
  <si>
    <t>13BIS.L02 B Grubu</t>
  </si>
  <si>
    <t>Anatomi Uygulama  A Grubu</t>
  </si>
  <si>
    <t>Anatomi Uygulama  B Grubu</t>
  </si>
  <si>
    <t>Fizyoloji Uygulama Agrubu</t>
  </si>
  <si>
    <t>Fizyoloji Uygulama B grubu</t>
  </si>
  <si>
    <t>EMG / Sinir doku histolojisi</t>
  </si>
  <si>
    <t>EMG / Sinir dokusunun hücreleri</t>
  </si>
  <si>
    <t>EMG’ nin fizyolojik mekanizmalarını açıklar / Beyin, beyincik, omurilik ve periferik sinirlerin genel histolojik düzenlenişini mikroskopta inceleyebilir. Sinir liflerinin ve nöronların bulunduğu yere göre ak madde/gri madde ayrımı yapabilir.</t>
  </si>
  <si>
    <t>EMG’ nin fizyolojik mekanizmalarını açıklar / Sinir dokusunun büyük ve küçük boyutlu nöronlarını ve glia hücrelerini mikroskopta inceleyerek birbirinden ayırt edebilir.</t>
  </si>
  <si>
    <t>14FIZ.L01 / 14HIS.L03</t>
  </si>
  <si>
    <t>14FIZ.L01 / 14HIS.L04</t>
  </si>
  <si>
    <t>11TBY32</t>
  </si>
  <si>
    <t>11TBY33</t>
  </si>
  <si>
    <t>11TBY34</t>
  </si>
  <si>
    <t>11TBY35</t>
  </si>
  <si>
    <t>11TBY36</t>
  </si>
  <si>
    <t>11TBY37</t>
  </si>
  <si>
    <t>11TBY38</t>
  </si>
  <si>
    <t>11TBY39</t>
  </si>
  <si>
    <t>11TBY40</t>
  </si>
  <si>
    <t>11TBY41</t>
  </si>
  <si>
    <t>11TBY42</t>
  </si>
  <si>
    <t>11TBY43</t>
  </si>
  <si>
    <t>11TBY45</t>
  </si>
  <si>
    <t>11TBY46</t>
  </si>
  <si>
    <t>12TBY14</t>
  </si>
  <si>
    <t>13ANT.L09</t>
  </si>
  <si>
    <t>13ANT.L01 / 13TKBL02</t>
  </si>
  <si>
    <t>13ANT.29</t>
  </si>
  <si>
    <t>13FIZ.L02 / 13HIS.L01</t>
  </si>
  <si>
    <t>13ANT.L02 / 13TKB.L01</t>
  </si>
  <si>
    <t>13ANT.L02 / 13TKB.L02</t>
  </si>
  <si>
    <t>13TMB.L01</t>
  </si>
  <si>
    <t>13ANT.L04 / 13TKB.L04</t>
  </si>
  <si>
    <t>13ANT.L04 / 13TKB.L05</t>
  </si>
  <si>
    <t>14BIS.L01 A Grubu</t>
  </si>
  <si>
    <t>14BIS.L01 B Grubu</t>
  </si>
  <si>
    <t>14BIS.L02 A Grubu</t>
  </si>
  <si>
    <t>14BIS.L02 B Grubu</t>
  </si>
  <si>
    <t>14HIS.08</t>
  </si>
  <si>
    <t>14TTE.01</t>
  </si>
  <si>
    <t>14TTE.02</t>
  </si>
  <si>
    <t>14TTE.03</t>
  </si>
  <si>
    <t>14BIS.01</t>
  </si>
  <si>
    <t>14BIS.02</t>
  </si>
  <si>
    <t>14TBK.03</t>
  </si>
  <si>
    <t>14TBK.04</t>
  </si>
  <si>
    <t>14FIZ.04</t>
  </si>
  <si>
    <t>14FIZ.05</t>
  </si>
  <si>
    <t>14BYF.04</t>
  </si>
  <si>
    <t>14BYF.05</t>
  </si>
  <si>
    <t>14TGN.01</t>
  </si>
  <si>
    <t>14TGN.02</t>
  </si>
  <si>
    <t>14FIZ.01</t>
  </si>
  <si>
    <t>14FIZ.02</t>
  </si>
  <si>
    <t>14FIZ.03</t>
  </si>
  <si>
    <t>14BYF.03</t>
  </si>
  <si>
    <t>14BYF.01</t>
  </si>
  <si>
    <t>14BYF.02</t>
  </si>
  <si>
    <t>14TKB.01</t>
  </si>
  <si>
    <t>14TKB.02</t>
  </si>
  <si>
    <t>14TBK.01</t>
  </si>
  <si>
    <t>14BYF.06</t>
  </si>
  <si>
    <t>14BYF.07</t>
  </si>
  <si>
    <t>14BYF.08</t>
  </si>
  <si>
    <t>14BYF.09</t>
  </si>
  <si>
    <t>14BYF.10</t>
  </si>
  <si>
    <t>14BYF.11</t>
  </si>
  <si>
    <t>14BYF.12</t>
  </si>
  <si>
    <t>14BYF.13</t>
  </si>
  <si>
    <t>14FIZ.06</t>
  </si>
  <si>
    <t>14FIZ.07</t>
  </si>
  <si>
    <t>14FIZ.08</t>
  </si>
  <si>
    <t>14FIZ.09</t>
  </si>
  <si>
    <t>14FIZ.10</t>
  </si>
  <si>
    <t>14FIZ.11</t>
  </si>
  <si>
    <t>14FIZ.12</t>
  </si>
  <si>
    <t>14FIZ.13</t>
  </si>
  <si>
    <t>14FIZ.14</t>
  </si>
  <si>
    <t>14FIZ.15</t>
  </si>
  <si>
    <t>14FIZ.16</t>
  </si>
  <si>
    <t>14FIZ.17</t>
  </si>
  <si>
    <t>14FIZ.18</t>
  </si>
  <si>
    <t>14FIZ.19</t>
  </si>
  <si>
    <t>14FIZ.20</t>
  </si>
  <si>
    <t>14FIZ.21</t>
  </si>
  <si>
    <t>14FIZ.22</t>
  </si>
  <si>
    <t>14HIS.01</t>
  </si>
  <si>
    <t>14HIS.02</t>
  </si>
  <si>
    <t>14HIS.03</t>
  </si>
  <si>
    <t>14HIS.04</t>
  </si>
  <si>
    <t>14HIS.05</t>
  </si>
  <si>
    <t>14HIS.06</t>
  </si>
  <si>
    <t>14HIS.07</t>
  </si>
  <si>
    <t>14TKB.L01</t>
  </si>
  <si>
    <t>14TKB.L02</t>
  </si>
  <si>
    <t>14TKB.L03</t>
  </si>
  <si>
    <t>14TKB.L04</t>
  </si>
  <si>
    <t>14TKB.L05</t>
  </si>
  <si>
    <t>14TGN.03</t>
  </si>
  <si>
    <t>14TGN.04</t>
  </si>
  <si>
    <t>14TGN.05</t>
  </si>
  <si>
    <t>14TGN.07</t>
  </si>
  <si>
    <t>14TGN.06</t>
  </si>
  <si>
    <t>14TGN.08</t>
  </si>
  <si>
    <t>14TGN.09</t>
  </si>
  <si>
    <t>14TGN.10</t>
  </si>
  <si>
    <t>14TGN.11</t>
  </si>
  <si>
    <t>14TGN.12</t>
  </si>
  <si>
    <t>14TGN.13</t>
  </si>
  <si>
    <t>Anatomi Uygulama  A Grubu / Histoloji ve Embriyoloji B Grubu</t>
  </si>
  <si>
    <t>Anatomi Uygulama  B Grubu / Histoloji ve Embriyoloji A Grubu</t>
  </si>
  <si>
    <t>Sırt ve ense bölgesinde bulunan kaslar, periferik sinirlerin oluşumu / İskelet kası histolojisi</t>
  </si>
  <si>
    <t>Sırt ve ense bölgesinde bulunan kaslar, periferik sinirlerin oluşumu / Düz kas ve kalp kası histolojisi</t>
  </si>
  <si>
    <t>Sırt ve ense bölgesinde bulunan kasları ve periferik sinirlerin oluşumunu kadavra ve/veya maket üzerinde gösterip, açıklar. / İskelet kasının genel histolojik yapısını inceleyerek epimisyum, endomisyum ve perimisyum ayrımını yapabilir. İskelet kası hücrelerinin sayısı ve yerleşimi hakkında bilgi sahibidir.</t>
  </si>
  <si>
    <t>Sırt ve ense bölgesinde bulunan kasları ve periferik sinirlerin oluşumunu kadavra ve/veya maket üzerinde gösterip, açıklar. / Düz kas ve kalp kasının genel histolojik yapısını mikroskopta inceleyerek hücrelerin yerleşimini ve şekillerini açıklayabilir.</t>
  </si>
  <si>
    <t>Mikrobiyolojinin tanıtımı</t>
  </si>
  <si>
    <t>Mikroorganizmaların sınıflandırılması</t>
  </si>
  <si>
    <t>Fizyoloji Uygulama A Grubu /  Histoloji ve Embriyoloji B Grubu</t>
  </si>
  <si>
    <t>Eritrosit-Lökosit sayımı / Kıkırdak dokusu çeşitleri</t>
  </si>
  <si>
    <t>Eritrosit-Lökosit sayımı / Kıkırdak dokusunun elemanları</t>
  </si>
  <si>
    <t>Eritrosit ve lökosit sayımını uygular / Hiyalin, elastik ve fibröz kıkırdağı mikroskop altında inceleyerek genel histolojik yapılarını öğrenir, birbirinden ayırt edebilir ve çizebilir.</t>
  </si>
  <si>
    <t>Eritrosit ve lökosit sayımını uygular / Kondroblastlar ile kondrositlerin histolojik özelliklerini ve farklarını bilir, hücreleri ve diğer kıkırdak dokusu elemanlarını mikroskop altında inceleyerek birbirinden ayırt edebilir ve çizebilir.</t>
  </si>
  <si>
    <t>13BIS.01</t>
  </si>
  <si>
    <t>13BIS.02</t>
  </si>
  <si>
    <t>13BIS.03</t>
  </si>
  <si>
    <t>13BIS.04</t>
  </si>
  <si>
    <t>13BIS.05</t>
  </si>
  <si>
    <t>13BIS.06</t>
  </si>
  <si>
    <t>13BIS.07</t>
  </si>
  <si>
    <t>13BIS.09</t>
  </si>
  <si>
    <t>13BIS.10</t>
  </si>
  <si>
    <t>13BIS.08</t>
  </si>
  <si>
    <t>13TKB.02</t>
  </si>
  <si>
    <t>13TKB.03</t>
  </si>
  <si>
    <t>13TKB.04</t>
  </si>
  <si>
    <t>13TKB.05</t>
  </si>
  <si>
    <t>13TKB.01</t>
  </si>
  <si>
    <t>13AIT</t>
  </si>
  <si>
    <t>13ING</t>
  </si>
  <si>
    <t>13TDD</t>
  </si>
  <si>
    <t>13FIZ.01</t>
  </si>
  <si>
    <t>13FIZ.02</t>
  </si>
  <si>
    <t>13FIZ.05</t>
  </si>
  <si>
    <t>13FIZ.06</t>
  </si>
  <si>
    <t>13FIZ.07</t>
  </si>
  <si>
    <t>13FIZ.08</t>
  </si>
  <si>
    <t>13FIZ.09</t>
  </si>
  <si>
    <t>13FIZ.10</t>
  </si>
  <si>
    <t>13FIZ.11</t>
  </si>
  <si>
    <t>13FIZ.12</t>
  </si>
  <si>
    <t>13FIZ.13</t>
  </si>
  <si>
    <t>13FIZ.14</t>
  </si>
  <si>
    <t>13FIZ.15</t>
  </si>
  <si>
    <t>13FIZ.16</t>
  </si>
  <si>
    <t>13FIZ.17</t>
  </si>
  <si>
    <t>13FIZ.18</t>
  </si>
  <si>
    <t>13FIZ.19</t>
  </si>
  <si>
    <t>13FIZ.20</t>
  </si>
  <si>
    <t>13FIZ.21</t>
  </si>
  <si>
    <t>13FIZ.22</t>
  </si>
  <si>
    <t>13BYF.01</t>
  </si>
  <si>
    <t>13BYF.02</t>
  </si>
  <si>
    <t>13BYF.03</t>
  </si>
  <si>
    <t>13BYF.04</t>
  </si>
  <si>
    <t>13BYF.05</t>
  </si>
  <si>
    <t>13TMB.01</t>
  </si>
  <si>
    <t>13TMB.02</t>
  </si>
  <si>
    <t>13TMB.03</t>
  </si>
  <si>
    <t>13TMB.04</t>
  </si>
  <si>
    <t>13TMB.05</t>
  </si>
  <si>
    <t>13TMB.06</t>
  </si>
  <si>
    <t>13TMB.07</t>
  </si>
  <si>
    <t>13TMB.08</t>
  </si>
  <si>
    <t>13TMB.09</t>
  </si>
  <si>
    <t>13TMB.10</t>
  </si>
  <si>
    <t>13TMB.11</t>
  </si>
  <si>
    <t>13TMB.13</t>
  </si>
  <si>
    <t>13TMB.12</t>
  </si>
  <si>
    <t>13TMB.14</t>
  </si>
  <si>
    <t>13TMB.15</t>
  </si>
  <si>
    <t>13TMB.16</t>
  </si>
  <si>
    <t>13TMB.17</t>
  </si>
  <si>
    <t>13TMB.18</t>
  </si>
  <si>
    <t>13TMB.19</t>
  </si>
  <si>
    <t>13TMB.20</t>
  </si>
  <si>
    <t>13TBK.01</t>
  </si>
  <si>
    <t>13TBK.02</t>
  </si>
  <si>
    <t>13TBK.03</t>
  </si>
  <si>
    <t>13TBK.04</t>
  </si>
  <si>
    <t>13TBK.05</t>
  </si>
  <si>
    <t>13TBK.06</t>
  </si>
  <si>
    <t>14TKBL06</t>
  </si>
  <si>
    <t>14TKBL07</t>
  </si>
  <si>
    <t>14TKB.L06</t>
  </si>
  <si>
    <t>14TKB.L07</t>
  </si>
  <si>
    <t>13ANT.L11</t>
  </si>
  <si>
    <t>13ANT.L13</t>
  </si>
  <si>
    <t>13ANT.L15</t>
  </si>
  <si>
    <t>13ANT.L17</t>
  </si>
  <si>
    <t>13ANT.L10</t>
  </si>
  <si>
    <t>13ANT.L12</t>
  </si>
  <si>
    <t>13ANT.L16</t>
  </si>
  <si>
    <t>13ANT.L18</t>
  </si>
  <si>
    <t>13ANT.L14</t>
  </si>
  <si>
    <t>14ANT.L.11</t>
  </si>
  <si>
    <t>14ANT.L.13</t>
  </si>
  <si>
    <t>14ANT.L.15</t>
  </si>
  <si>
    <t>14ANT.L.17</t>
  </si>
  <si>
    <t>13FIZ.L07 / 13HIS.L06</t>
  </si>
  <si>
    <t>13FIZ.L08 / 13HIS.L07</t>
  </si>
  <si>
    <t>13FIZ.L11 / 13HIS.L10</t>
  </si>
  <si>
    <t>13FIZ.L12 / 13HIS.L11</t>
  </si>
  <si>
    <t>13FIZ.L13</t>
  </si>
  <si>
    <t>13FIZ.L14</t>
  </si>
  <si>
    <t>13FIZ.L09</t>
  </si>
  <si>
    <t>13FIZ.L11</t>
  </si>
  <si>
    <t>13FIZ.L15</t>
  </si>
  <si>
    <t>13FIZ.L10</t>
  </si>
  <si>
    <t>13FIZ.L12</t>
  </si>
  <si>
    <t>13FIZ.L16</t>
  </si>
  <si>
    <t>13TKBL03</t>
  </si>
  <si>
    <t>12BYF.L02</t>
  </si>
  <si>
    <t>14ANT.L.10</t>
  </si>
  <si>
    <t>14ANT.L.12</t>
  </si>
  <si>
    <t>14ANT.L.14</t>
  </si>
  <si>
    <t>14ANT.L.16</t>
  </si>
  <si>
    <t>14ANT.L.18</t>
  </si>
  <si>
    <t>Anatomi Uygulama  A Grubu / Biyofizik B Grubu</t>
  </si>
  <si>
    <t>Anatomi Uygulama  B Grubu / Biyofizik  A Grubu</t>
  </si>
  <si>
    <t xml:space="preserve">Bacak arka bölgesi ve ayak kasları, fasciaları, arterleri, venleri ve sinirleri, çiğneme ve mimik kasları / EMG </t>
  </si>
  <si>
    <t>Prof. Dr. Figen TAŞER, Doç. Dr. Ahmet DURSUN, Dr. Öğr. Üyesi Ali KELEŞ / Doç. Dr. A. Cihangir UĞUZ</t>
  </si>
  <si>
    <t>Bacak arka bölge ve ayak kaslarını, fascialarını, arterlerini, venlerini ve sinirlerini kadavra ve/veya maket üzerinde gösterip açıklar. Mimik ve çiğneme kaslarını fascialarını, arterlerini, venlerini ve sinirlerini kadavra ve/veya maket üzerinde gösterip açıklar. / Sinir-Kas Sistemi Üzerinden Elektriksel Aktiviteleri Kaydeder</t>
  </si>
  <si>
    <t>13:30 Fizyoloji Uygulama Sınavı</t>
  </si>
  <si>
    <t>14:30 Histoloji Uygulama Sınavı</t>
  </si>
  <si>
    <t>10:00 3. KURUL SINAVI</t>
  </si>
  <si>
    <t>12:00 3. KURUL SONU DEĞERLENDİRME 
Kurulda dersi olan tüm öğretim üyelerinin katılımı zorunludur.</t>
  </si>
  <si>
    <t>13BIS.L04</t>
  </si>
  <si>
    <t xml:space="preserve"> Uygulama Sınavı</t>
  </si>
  <si>
    <t>14TTE.04</t>
  </si>
  <si>
    <t>14TTE.05</t>
  </si>
  <si>
    <t>14TTE.06</t>
  </si>
  <si>
    <t>14TTE.07</t>
  </si>
  <si>
    <t>14TTE.08</t>
  </si>
  <si>
    <t>14TTE.09</t>
  </si>
  <si>
    <t>14TTE.10</t>
  </si>
  <si>
    <t>14TTE.11</t>
  </si>
  <si>
    <t>14TTE.12</t>
  </si>
  <si>
    <t>14TTE.13</t>
  </si>
  <si>
    <t>14TTE.14</t>
  </si>
  <si>
    <t>14TBK.02</t>
  </si>
  <si>
    <t>14TBK.05</t>
  </si>
  <si>
    <t>14TBK.06</t>
  </si>
  <si>
    <t>14TBK.07</t>
  </si>
  <si>
    <t>14TBK.08</t>
  </si>
  <si>
    <t>14TBK.09</t>
  </si>
  <si>
    <t>14TBK.10</t>
  </si>
  <si>
    <t>14TBK.11</t>
  </si>
  <si>
    <t>14TBK.12</t>
  </si>
  <si>
    <t>14TBK.13</t>
  </si>
  <si>
    <t>14TBK.14</t>
  </si>
  <si>
    <t>14TBK.15</t>
  </si>
  <si>
    <t>14TBK.16</t>
  </si>
  <si>
    <t>14ANT.L01 / 14HIS.L01</t>
  </si>
  <si>
    <t>14ANT.L02 / 14HIS.L02</t>
  </si>
  <si>
    <t>14ANT.L03</t>
  </si>
  <si>
    <t>14ANT.L04</t>
  </si>
  <si>
    <t>14ANT.L05</t>
  </si>
  <si>
    <t>14ANT.L06</t>
  </si>
  <si>
    <t>14ANT.L16 / 14BYF.L02</t>
  </si>
  <si>
    <t>14ANT.L15 / 14BYF.L01</t>
  </si>
  <si>
    <t>14ANT.L14</t>
  </si>
  <si>
    <t>14ANT.L13</t>
  </si>
  <si>
    <t>14ANT.L12</t>
  </si>
  <si>
    <t>14ANT.L11</t>
  </si>
  <si>
    <t>14ANT.L10</t>
  </si>
  <si>
    <t>14ANT.L09</t>
  </si>
  <si>
    <t>14ANT.L08</t>
  </si>
  <si>
    <t>14ANT.L07</t>
  </si>
  <si>
    <t>14FIZ.L04</t>
  </si>
  <si>
    <t>14FIZ.L05</t>
  </si>
  <si>
    <t>14FIZ.L06</t>
  </si>
  <si>
    <t>14AIT</t>
  </si>
  <si>
    <t>14TDD</t>
  </si>
  <si>
    <t>14ING</t>
  </si>
  <si>
    <t>14ANT.41</t>
  </si>
  <si>
    <t>14ANT.42</t>
  </si>
  <si>
    <t>13FIZ.L05 / 13HIS.L04</t>
  </si>
  <si>
    <t>13FIZ.L06 / 13HIS.L05</t>
  </si>
  <si>
    <t>13BIS.L05</t>
  </si>
  <si>
    <t>13BIS.L06</t>
  </si>
  <si>
    <t>Dr. Öğr. Üyesi Hale KÖKSOY, Dr. Öğr. Üyesi  Serkan KÜÇÇÜKTÜRK</t>
  </si>
  <si>
    <t>Dr. Öğr. Üyesi Volkan ECESOY</t>
  </si>
  <si>
    <t>Prof. Dr. Murat Çetin Rağbetli</t>
  </si>
  <si>
    <t>Doç. Dr. Bülent IŞIK</t>
  </si>
  <si>
    <t>Dönem I</t>
  </si>
  <si>
    <t>Teorik ders saati toplamı</t>
  </si>
  <si>
    <t>Pratik ders saati toplamı</t>
  </si>
  <si>
    <t>13:30 Tıbbi Biyoloji Uygulama Sınavı</t>
  </si>
  <si>
    <t>12:00 4. KURUL SONU DEĞERLENDİRME 
Kurulda dersi olan tüm öğretim üyelerinin katılımı zorunludur.</t>
  </si>
  <si>
    <t>10:00 4. KURUL SINAVI</t>
  </si>
  <si>
    <t>10:00 2. KURUL SINAVI</t>
  </si>
  <si>
    <t>12:00 2. KURUL SONU DEĞERLENDİRME 
Kurulda dersi olan tüm öğretim üyelerinin katılımı zorunludur.</t>
  </si>
  <si>
    <t>10:00 1. KURUL SINAVI</t>
  </si>
  <si>
    <t>12:00 1. KURUL SONU DEĞERLENDİRME 
Kurulda dersi olan tüm öğretim üyelerinin katılımı zorunludur.</t>
  </si>
  <si>
    <t xml:space="preserve">Bez epiteli (Endokrin bezler) </t>
  </si>
  <si>
    <t xml:space="preserve">Bağ dokusu </t>
  </si>
  <si>
    <t xml:space="preserve">Bez epiteli (Ekzokrin bezler) </t>
  </si>
  <si>
    <t xml:space="preserve">Bağ dokusu elemanları </t>
  </si>
  <si>
    <r>
      <t xml:space="preserve">Dekan Yardımcısı ve Başkoordinatör: </t>
    </r>
    <r>
      <rPr>
        <sz val="12"/>
        <color indexed="8"/>
        <rFont val="Times New Roman"/>
        <family val="1"/>
        <charset val="162"/>
      </rPr>
      <t>Prof. Dr. Figen TAŞER</t>
    </r>
  </si>
  <si>
    <t>11TBY44</t>
  </si>
  <si>
    <t>12:00 Tıbbi Biyoloji Uygulama Sınavı</t>
  </si>
  <si>
    <t>14:30 Tıbbi Biyokimya Uygulama Sınavı</t>
  </si>
  <si>
    <t>15:30 Klinik Beceriler Uygulama Sınavı</t>
  </si>
  <si>
    <t>14:30 Klinik Beceriler Uygulama Sınavı</t>
  </si>
  <si>
    <t>09:00 Histoloji Uygulama Sınavı</t>
  </si>
  <si>
    <t>Kanama-pıhtılaşma zamanını tayin eder ve belirler /Epitel doku hücrelerinin şekillerini birbirinden ayırt edebilir/Doku kavramını açıklayabilir ve dört temel doku tipini sayabilir. Epitel dokusunun genel histolojik düzenlenişini bilir ve epitel dokuyu sınıflandırabilir. Hücre membran özelleşmelerini açıklayabilir/Örtü epitelini hücrelerin şekillerine ve katman sayısına göre sınıflandırabilir. Örtü epiteli çeşitlerinin bulunduğu organlar hakkında bilgi sahibidir...</t>
  </si>
  <si>
    <t>2024-2025 EĞİTİM-ÖĞRETİM YILI</t>
  </si>
  <si>
    <t>16 Eylül Pazartesi</t>
  </si>
  <si>
    <t>17 Eylül Salı</t>
  </si>
  <si>
    <t>18 Eylül Çarşamba</t>
  </si>
  <si>
    <t>19 Eylül Perşembe</t>
  </si>
  <si>
    <t>20 Eylül Cuma</t>
  </si>
  <si>
    <t>23 Eylül Pazartesi</t>
  </si>
  <si>
    <t>25 Eylül Çarşamba</t>
  </si>
  <si>
    <t>26 Eylül Perşembe</t>
  </si>
  <si>
    <t>27 Eylül Cuma</t>
  </si>
  <si>
    <t>30 Eylül Pazartesi</t>
  </si>
  <si>
    <t>1 Ekim Salı</t>
  </si>
  <si>
    <t>2 Ekim Çarşamba</t>
  </si>
  <si>
    <t>3 Ekim Perşembe</t>
  </si>
  <si>
    <t>4 Ekim Cuma</t>
  </si>
  <si>
    <t>7 Ekim Pazartesi</t>
  </si>
  <si>
    <t>8 Ekim Salı</t>
  </si>
  <si>
    <t>9 Ekim Çarşamba</t>
  </si>
  <si>
    <t>10 Ekim Perşembe</t>
  </si>
  <si>
    <t>11 Ekim Cuma</t>
  </si>
  <si>
    <t>14 Ekim Pazartesi</t>
  </si>
  <si>
    <t>15 Ekim Salı</t>
  </si>
  <si>
    <t>16 Ekim Çarşamba</t>
  </si>
  <si>
    <t>17 Ekim Perşembe</t>
  </si>
  <si>
    <t>18 Ekim Cuma</t>
  </si>
  <si>
    <t>21 Ekim Pazartesi</t>
  </si>
  <si>
    <t>22 Ekim Salı</t>
  </si>
  <si>
    <t>23 Ekim Çarşamba</t>
  </si>
  <si>
    <t>24 Ekim Perşembe</t>
  </si>
  <si>
    <t>25 Ekim Cuma</t>
  </si>
  <si>
    <t>28 Ekim Pazartesi</t>
  </si>
  <si>
    <t>29 Ekim Salı</t>
  </si>
  <si>
    <t>30 Ekim Çarşamba</t>
  </si>
  <si>
    <t>31 Ekim Perşembe</t>
  </si>
  <si>
    <t>1 Kasım Cuma</t>
  </si>
  <si>
    <t>4 Kasım Pazartesi</t>
  </si>
  <si>
    <t>5 Kasım Salı</t>
  </si>
  <si>
    <t>6 Kasım Çarşamba</t>
  </si>
  <si>
    <t>7 Kasım Perşembe</t>
  </si>
  <si>
    <t>8 Kasım Cuma</t>
  </si>
  <si>
    <t>11 Kasım Pazartesi</t>
  </si>
  <si>
    <t>12 Kasım Salı</t>
  </si>
  <si>
    <t>13 Kasım Çarşamba</t>
  </si>
  <si>
    <t>14 Kasım Perşembe</t>
  </si>
  <si>
    <t>15 Kasım Cuma</t>
  </si>
  <si>
    <t>Biyokimyanın tarihini ve gelişimini öğrenir. Biyokimya dersinin ilgi alanlarını tanır. Biyokimyanın ilgilendiği lipid, karbonhidrat protein ve vitamin ve minerallere dair genel bilgi sahibi olur.</t>
  </si>
  <si>
    <t xml:space="preserve">Kimyasal konsantrasyon kavramlarına dair genel bir nosyon kazanır. Molar, normal ve molal konsantrasyon birimlerine göre çözelti hazırlamayı öğrenir. </t>
  </si>
  <si>
    <t>Malzeme tanıtımı ve çözelti hazırlama/Işık mikroskobunun özellikleri ve kullanımı</t>
  </si>
  <si>
    <t>Doç. Dr. Rahim Kocabaş, Dr. Öğr. Üyesi Hasan ARICI, Dr. Öğr. Üyesi Volkan  ECESOY/Dr. Öğr. Üyesi Hale KÖKSOY, Dr. Öğr. Üyesi Serkan KÜÇÇÜKTÜRK</t>
  </si>
  <si>
    <t>Laboratuvar genel kurallarını, güvenli çalışma usullerini, cam malzeme ve diğer ekipmanların isimlerini ve kullanım maksatlarını öğrenir. Farklı çözelti kavramlarına dair hesaplamaları yapıp  bununla ilişkili ekipman ve kimyasalları kullanarak çözelti hazırlar./Işık mikroskobunun özellikleri ve kullanımını ayrıntılı olarak kavrar. Kendi mikroskobunu kullanabilme becerisini öğrenir.</t>
  </si>
  <si>
    <t>Kimyasal bağlar</t>
  </si>
  <si>
    <t>Tampon çözelti kavramını tarifleyebilir. Vücutta tampon çözeltilerin önemini anlatabilir. Farklı tampon çözeltilerini matematiksel olarak hesaplamalarını yaparak, hazırlayabilir.</t>
  </si>
  <si>
    <t>Hücre ve görüntülenmesi/Asit baz ve tampon</t>
  </si>
  <si>
    <t>Tıbbi Biyoloji  A grubu/Tıbbi Biyokimya B grubu</t>
  </si>
  <si>
    <t>Tıbbi Biyoloji  B grubu/Tıbbi Biyokimya A grubu</t>
  </si>
  <si>
    <t>Doç. Dr. Rahim Kocabaş</t>
  </si>
  <si>
    <t>Alkanlar, alkenler, alkinler ve alkil Halojenlerin kimyasal ve fiziksel özelliklerini, insan vücudundaki biyokimyasal tepkimelerde kullanım alanlarını, önemlerini öğrenir</t>
  </si>
  <si>
    <t>Aminoasitlerin genel yapısını çizebilir, aminoasit sınıflamasını yapabilir. Proteinlerin sınıflamasını anlatabilir.</t>
  </si>
  <si>
    <t>Peptid bağının özelliklerini öğrenir, polipeptid kavramını, proteinlerde bağların düzenlenmesini, primer, sekonder, tersiyer ve quaterner yapıları tarifleyebilir.</t>
  </si>
  <si>
    <t>Proteinlerin sınıflama çeşitlerini bilir. Yapısal proteinlerin vücutta görevlerini ve yerleşim yerlerini öğrenir. Kollajen , elastin gibi sık görülen yapısal proteinlere ait özellikleri anlatabilir.</t>
  </si>
  <si>
    <t>Doç. Dr. Rahim Kocabaş, Dr. Öğr. Üyesi Hasan ARICI, Volkan Ecesoy</t>
  </si>
  <si>
    <t>Hücreleri şekillerine  göre mikroskop altında inceleyerek ayırt edebilir ve çizebilir./ Protein analiz metodlarını isim ve mantık olarak öğrenir ve uygulama ile deneyleri yapıp yorumlayabilir.</t>
  </si>
  <si>
    <t>Karbonhidratların yapısında yer alan kimyasal elementleri öğrenir. Karbonhidrat sınıflamasını yapabilir.</t>
  </si>
  <si>
    <t>Monosakkarit çeşitlerini öğrenir. Monosakkaritlerin yer aldığı önemli reaksiyonları ismen bilir ve reaksiyonun mantığını açıklayabilir.</t>
  </si>
  <si>
    <t xml:space="preserve">Glikozid bağının özelliklerini öğrenir. Disakkarit türlerini öğrenir. </t>
  </si>
  <si>
    <t xml:space="preserve">Nişasta, glikojen ve sellüloz gibi polisakkarit türlerinin yapısal ve fonksiyonel özelliklerini öğrenir. </t>
  </si>
  <si>
    <t>Vücutta depo lipidlerinin yapısını bilir. Glikolipidlerin fonksiyonel özelliklerini tarifler, fosfolipidlerin membrandaki fonksiyonlarını anlatabilir.</t>
  </si>
  <si>
    <t>Kolesterolün  yapı ve  fonksiyonel önemini öğrenir.</t>
  </si>
  <si>
    <t>Lipid türlerinin kanda taşınma formlarını sınıflandırabilir. Görevlerini bilir.</t>
  </si>
  <si>
    <t>Prokaryot ve ökaryot hücre farklarını, Hücre zarı ve bileşenlerini, Sitoplazma ve genel özelliklerini, organellerin genel özelliklerini, çekirdek zarı, özellikleri ve ER bağlantısını öğrenir.</t>
  </si>
  <si>
    <t>Ligand-reseptör ilişkisi, Sinyal molekülleri, Sinyal iletiminde yer alan hücre yüzey reseptörlerini ve kategorilerini ve hücre içi reseptör ve moleküllerini öğrenir.</t>
  </si>
  <si>
    <t>Hücre zarı ile ilgili görüşler, Hücre zarında yer alan Lipidler, Karbonhidratlar, Proteinler ve özellikleri, hücre zarının ve  katılan moleküllerin hareketliliğini öğrenir.</t>
  </si>
  <si>
    <t>11TBK.L01/11TBY.L03</t>
  </si>
  <si>
    <t>11TBK.L02/11TBY.L04</t>
  </si>
  <si>
    <t>Sitoplazma ve Organeller</t>
  </si>
  <si>
    <t>Endoplazmik retikulum ve fonksiyonları, protein sentezindeki rolü, posttranslasyonel modifikasyonlar ve katlanmamış proteinlerin yanıtı hakkında bilgileri öğrenir.</t>
  </si>
  <si>
    <t>11TBY.L05/11TBK.L03</t>
  </si>
  <si>
    <t>11TBY.L06/11TBK.L04</t>
  </si>
  <si>
    <t>Mitekondri ve Maternal Kalıtım</t>
  </si>
  <si>
    <t>Mitekondriye Bağlı Gelişen Hastalıklar</t>
  </si>
  <si>
    <t>Hücre iskeletinin görevleri ve elemanlarının genel özelliklerini öğrenir.</t>
  </si>
  <si>
    <t>Mikrotübül (MT) yapısı, polimerizasyonu ve görevleri, Sentrozom ve sentriollerin yapıları ve görevleri, sitoplazmik MT'nin bulunduğu yapılar ve fonksiyonları, MT ilişkili proteinleri öğrenir.</t>
  </si>
  <si>
    <t>Ara Filamanlar yapısı, çeşitleri ve görevleri, Nüklear laminler yapı ve görevlerini öğrenirler.</t>
  </si>
  <si>
    <t>Mikrofilamentlerin görevleri, yapıları, polimerizasyonu, organizasyonu, yardımcı proteinleri, hücre mebranı ilişkisini öğrenir.</t>
  </si>
  <si>
    <t>Hücre Bağlantıları ve Ekstraselüler Matriks ve Adezyon Moleküller</t>
  </si>
  <si>
    <t>Matriks  ve  bazal laminaya bağlı gelişen hastalıklar ile ilgili ayrıntılı ve yeni bilgileri kavrayarak tartışabilir.</t>
  </si>
  <si>
    <t>Nükleusta Bulunan Yapılar; Nükleus kılıfı, Nüklear matriks, Nükleolus, Nükleolusta rRNA sentezi ve ribozom alt birimlerinin şekillenmesini öğrenir.</t>
  </si>
  <si>
    <t>Tanımı, tipleri, bileşenleri ve  özellikleri, pürin ve primidin bazlarının ayrımını, RNA'nın yapısal özellikleri ve tiplerini öğrenir.</t>
  </si>
  <si>
    <t>DNA sentezi ile ilgili modeller ve deneyleri, hücre döngüsündeki yeri, temel mekanizması, replikasyon çatalı ve sentez yönleri; görevli enzimler, proteinler ve ilgili bölgeleri öğrenir.</t>
  </si>
  <si>
    <t>DNA hasarına neden olan etkenler, hasar çeşitleri, mutasyonlar, tamir mekanizmalarını öğrenir.</t>
  </si>
  <si>
    <t>Farklı RNA tiplerinin sentezini, onların hücre içinde olgunlaşmalarını ve işlenmiş halleriyle yaptıkları görevleri öğrenerek tartışabilir.</t>
  </si>
  <si>
    <t>11BIS15</t>
  </si>
  <si>
    <t>11BIS16</t>
  </si>
  <si>
    <t>Doç. Dr. Dilek Atik</t>
  </si>
  <si>
    <t>11TKB.L01</t>
  </si>
  <si>
    <t>11TKB.L02</t>
  </si>
  <si>
    <t>11TKB.L03</t>
  </si>
  <si>
    <t>11TKB.L04</t>
  </si>
  <si>
    <t>11THS09</t>
  </si>
  <si>
    <t>11THS08</t>
  </si>
  <si>
    <r>
      <t>Tütün ve Bağımlılık Yapıcı Maddeler</t>
    </r>
    <r>
      <rPr>
        <b/>
        <sz val="12"/>
        <color indexed="10"/>
        <rFont val="Times New Roman"/>
        <family val="1"/>
        <charset val="162"/>
      </rPr>
      <t xml:space="preserve"> </t>
    </r>
  </si>
  <si>
    <t>18 Kasım Pazartesi</t>
  </si>
  <si>
    <t>19 Kasım Salı</t>
  </si>
  <si>
    <t>20 Kasım Çarşamba</t>
  </si>
  <si>
    <t>21 Kasım Perşembe</t>
  </si>
  <si>
    <t>22 Kasım Cuma</t>
  </si>
  <si>
    <t>25 Kasım Pazartesi</t>
  </si>
  <si>
    <t>26 Kasım Salı</t>
  </si>
  <si>
    <t>27 Kasım Çarşamba</t>
  </si>
  <si>
    <t>28 Kasım Perşembe</t>
  </si>
  <si>
    <t>29 Kasım Cuma</t>
  </si>
  <si>
    <t>2 Aralık Pazartesi</t>
  </si>
  <si>
    <t>3 Aralık Salı</t>
  </si>
  <si>
    <t>4 Aralık Çarşamba</t>
  </si>
  <si>
    <t>5 Aralık Perşembe</t>
  </si>
  <si>
    <t>6 Aralık Cuma</t>
  </si>
  <si>
    <t>9 Aralık Pazartesi</t>
  </si>
  <si>
    <t>10 Aralık Salı</t>
  </si>
  <si>
    <t>11 Aralık Çarşamba</t>
  </si>
  <si>
    <t>12 Aralık Perşembe</t>
  </si>
  <si>
    <t>13 Aralık Cuma</t>
  </si>
  <si>
    <t>16 Aralık Pazartesi</t>
  </si>
  <si>
    <t>17 Aralık Salı</t>
  </si>
  <si>
    <t>18 Aralık Çarşamba</t>
  </si>
  <si>
    <t>19 Aralık Perşembe</t>
  </si>
  <si>
    <t>20 Aralık Cuma</t>
  </si>
  <si>
    <t>23 Aralık Pazartesi</t>
  </si>
  <si>
    <t>24 Aralık Salı</t>
  </si>
  <si>
    <t>25 Aralık Çarşamba</t>
  </si>
  <si>
    <t>26 Aralık Perşembe</t>
  </si>
  <si>
    <t>27 Aralık Cuma</t>
  </si>
  <si>
    <t>30 Aralık Pazartesi</t>
  </si>
  <si>
    <t>31 Aralık Salı</t>
  </si>
  <si>
    <t>1 Ocak Çarşamba</t>
  </si>
  <si>
    <t>2 Ocak Perşembe</t>
  </si>
  <si>
    <t>3 Ocak Cuma</t>
  </si>
  <si>
    <t>6 Ocak Pazartesi</t>
  </si>
  <si>
    <t>7 Ocak Salı</t>
  </si>
  <si>
    <t>8 Ocak Çarşamba</t>
  </si>
  <si>
    <t>9 Ocak Perşembe</t>
  </si>
  <si>
    <t>10 Ocak Cuma</t>
  </si>
  <si>
    <t>13 Ocak Pazartesi</t>
  </si>
  <si>
    <t>14 Ocak Salı</t>
  </si>
  <si>
    <t>15 Ocak Çarşamba</t>
  </si>
  <si>
    <t>16 Ocak Perşembe</t>
  </si>
  <si>
    <t>17 Ocak Cuma</t>
  </si>
  <si>
    <t>3 Şubat Pazartesi</t>
  </si>
  <si>
    <t>4 Şubat Salı</t>
  </si>
  <si>
    <t>5 Şubat Çarşamba</t>
  </si>
  <si>
    <t>6 Şubat Perşembe</t>
  </si>
  <si>
    <t>7 Şubat Cuma</t>
  </si>
  <si>
    <t>10 Şubat Pazartesi</t>
  </si>
  <si>
    <t>11 Şubat Salı</t>
  </si>
  <si>
    <t>12 Şubat Çarşamba</t>
  </si>
  <si>
    <t>13 Şubat Perşembe</t>
  </si>
  <si>
    <t>14 Şubat Cuma</t>
  </si>
  <si>
    <t>17 Şubat Pazartesi</t>
  </si>
  <si>
    <t>18 Şubat  Salı</t>
  </si>
  <si>
    <t>19 Şubat  Çarşamba</t>
  </si>
  <si>
    <t>20 Şubat  Perşembe</t>
  </si>
  <si>
    <t>21 Şubat Cuma</t>
  </si>
  <si>
    <t>24 Şubat Pazartesi</t>
  </si>
  <si>
    <t>25 Şubat Salı</t>
  </si>
  <si>
    <t>26 Şubat Çarşamba</t>
  </si>
  <si>
    <t>27 Şubat Perşembe</t>
  </si>
  <si>
    <t>28 Şubat Cuma</t>
  </si>
  <si>
    <t>3 Mart Pazartesi</t>
  </si>
  <si>
    <t>4 Mart Salı</t>
  </si>
  <si>
    <t>5 Mart Çarşamba</t>
  </si>
  <si>
    <t>6 Mart Perşembe</t>
  </si>
  <si>
    <t>7 Mart Cuma</t>
  </si>
  <si>
    <t>10 Mart Pazartesi</t>
  </si>
  <si>
    <t>11 Mart  Salı</t>
  </si>
  <si>
    <t>12 Mart  Çarşamba</t>
  </si>
  <si>
    <t>13 Mart Perşembe</t>
  </si>
  <si>
    <t>14 Mart Cuma</t>
  </si>
  <si>
    <t>17 Mart  Pazartesi</t>
  </si>
  <si>
    <t>18 Mart  Salı</t>
  </si>
  <si>
    <t>19 Mart  Çarşamba</t>
  </si>
  <si>
    <t>20 Mart  Perşembe</t>
  </si>
  <si>
    <t>21 Mart  Cuma</t>
  </si>
  <si>
    <t>24 Mart  Pazartesi</t>
  </si>
  <si>
    <t>25 Mart  Salı</t>
  </si>
  <si>
    <t>26 Mart Çarşamba</t>
  </si>
  <si>
    <t>27 Mart  Perşembe</t>
  </si>
  <si>
    <t>28 Mart  Cuma</t>
  </si>
  <si>
    <t>31 Mart Pazartesi</t>
  </si>
  <si>
    <t>1 Nisan Salı</t>
  </si>
  <si>
    <t>2 Nisan Çarşamba</t>
  </si>
  <si>
    <t>3 Nisan Perşembe</t>
  </si>
  <si>
    <t>4 Nisan Cuma</t>
  </si>
  <si>
    <t>7 Nisan Pazartesi</t>
  </si>
  <si>
    <t>KURUL AMAÇ ve HEDEFLERİ:Neurocranium kemiklerini bilir. Kıkırdak ve kemik yapının histolojik temellerini açıklar. Kemik dokusu biyokimyası ve kan biyokimyası özelliklerini açıklar. Kan ve plazma proteinlerinin işlevlerini açıklar. Kan sıvısının özellikleri, akış koşulları ve etkileyen faktörler konularını açıklar. Hemodinamik kavramları yorumlar.
Mutasyonları ve oluş mekanizmalarını, genetik hastalıkların moleküler temelini açıklar. Toplumlarda genetik çeşitlilik, genetik danışma, doğum öncesi tanı ve tarama konularını açıklar. İntramüskülerenjeksiyon, venöz damar yolu açma ve kan alma uygulaması becerisine sahiptir. Tıp etiğinin temeli ile ilgili ilkeleri açıklar. Temel tıp etiği kuram, öğreti ve kavramları açıklar.
Hekim niteliği ve hekimde aranılan özellikleri açıklar. Hekimin meslektaşları ve sağlık personeli ile ilişkilerinde dikkat edilecek etik kuralları tanımlar. Hekimin psikoloji bilimini dikkate alarak hasta iletişiminde dikkat edeceği etik kuralları tanımlar. Hekimin hastasına karşı etik sorumluluklarını açıklar. Parametrik ve parametrik olmayan testleri yorumlar.
Temel biyoistatistik kavramlarını açıklar ve bilimsel araştırmalarda kullanılacak biyoistatiksel yöntemlerini kavrar.</t>
  </si>
  <si>
    <t>8 Nisan Salı</t>
  </si>
  <si>
    <t>9 Nisan Çarşamba</t>
  </si>
  <si>
    <t>10 Nisan Perşembe</t>
  </si>
  <si>
    <t>11 Nisan Cuma</t>
  </si>
  <si>
    <t>14 Nisan  Pazartesi</t>
  </si>
  <si>
    <t>15 Nisan Salı</t>
  </si>
  <si>
    <t>16 Nisan Çarşamba</t>
  </si>
  <si>
    <t>17 Nisan Perşembe</t>
  </si>
  <si>
    <t>18 Nisan Cuma</t>
  </si>
  <si>
    <t>21 Nisan Pazartesi</t>
  </si>
  <si>
    <t>22 Nisan Salı</t>
  </si>
  <si>
    <t>23 Nisan Çarşamba</t>
  </si>
  <si>
    <t>24 Nisan Perşembe</t>
  </si>
  <si>
    <t>24 Nisan Cuma</t>
  </si>
  <si>
    <t>29 Nisan Salı</t>
  </si>
  <si>
    <t>30 Nisan Çarşamba</t>
  </si>
  <si>
    <t>1 Mayıs Perşembe</t>
  </si>
  <si>
    <t>2 Mayıs Cuma</t>
  </si>
  <si>
    <t>5 Mayıs Pazartesi</t>
  </si>
  <si>
    <t>6 Mayıs Salı</t>
  </si>
  <si>
    <t>7 Mayıs Çarşamba</t>
  </si>
  <si>
    <t>8 Mayıs Perşembe</t>
  </si>
  <si>
    <t>9 Mayıs Cuma</t>
  </si>
  <si>
    <t>12 Mayıs Pazartesi</t>
  </si>
  <si>
    <t>13 Mayıs Salı</t>
  </si>
  <si>
    <t>14 Mayıs Çarşamba</t>
  </si>
  <si>
    <t>15 Mayıs Perşembe</t>
  </si>
  <si>
    <t>16 Mayıs Cuma</t>
  </si>
  <si>
    <t>19 Mayıs Pazartesi</t>
  </si>
  <si>
    <t>20 Mayıs Salı</t>
  </si>
  <si>
    <t>21 Mayıs Çarşamba</t>
  </si>
  <si>
    <t>22 Mayıs Perşembe</t>
  </si>
  <si>
    <t>23 Mayıs Cuma</t>
  </si>
  <si>
    <t>26 Mayıs Pazartesi</t>
  </si>
  <si>
    <t>27 Mayıs Salı</t>
  </si>
  <si>
    <t>28 Mayıs Çarşamba</t>
  </si>
  <si>
    <t>29 Mayıs Perşembe</t>
  </si>
  <si>
    <t>30 Mayıs Cuma</t>
  </si>
  <si>
    <t>28 Nisan Pazartesi</t>
  </si>
  <si>
    <t>2.KURUL:HÜCRELERARASI İLETİŞİM VE İSKELET SİSTEMİ (9 Hafta)</t>
  </si>
  <si>
    <t>Anatomideki Eksenleri açıklar.</t>
  </si>
  <si>
    <t>Anatomideki Düzlemleri açıklar.</t>
  </si>
  <si>
    <t>Kemiklerin çeşitlerini ve kemikleşmeyi anatomik sınıflandırmaya göre açıklar.</t>
  </si>
  <si>
    <t>Kemiklerin morfolojik yapısı, gelişimi hakkında bilgi verir.</t>
  </si>
  <si>
    <t>Eklemlerin genel yapısı hakkında bilgi verir</t>
  </si>
  <si>
    <t>İnsan vücudundaki eklem çeşitlerini anatomik ve fonksiyonel sınıflandırmaya göre açıklar.</t>
  </si>
  <si>
    <t>Kemikler Hakkında Genel Bilgiler</t>
  </si>
  <si>
    <t xml:space="preserve">Kemik gelişimi ve sınıflandırılması </t>
  </si>
  <si>
    <t>Eklemler Hakkında Genel Bilgiler</t>
  </si>
  <si>
    <t xml:space="preserve">Eklemlerin gelişimi ve sınıflandırılması </t>
  </si>
  <si>
    <t xml:space="preserve">Omurgaya Genel Yaklaşım </t>
  </si>
  <si>
    <t>Columna Vertebralis Kemikleri</t>
  </si>
  <si>
    <t>Columna Vertebralis Eklemleri ve tipleri</t>
  </si>
  <si>
    <t>Columna Vertebralis Eklemlerinin ligamentleri ve fonksiyonları</t>
  </si>
  <si>
    <t>Omurgaya genel yaklaşımı kavrar</t>
  </si>
  <si>
    <t>Columna vertebralis eklemlerinin isimlerini, tiplerini söyler.</t>
  </si>
  <si>
    <t>Columna vertebralis eklemlerinin ligamentlerini ve fonksiyonlarını söyler.</t>
  </si>
  <si>
    <t>Columna vertebralis Kemikleri /Hedef gen bölgelerinin in vitro çoğaltılması</t>
  </si>
  <si>
    <t>Columna vertebralis Eklemleri/Hedef gen bölgelerinin in vitro çoğaltılması/Hedef gen bölgelerinin in vitro çoğaltılması</t>
  </si>
  <si>
    <t>Columna vertebralis Kemikleri/Hedef gen bölgelerinin in vitro çoğaltılması/Hedef gen bölgelerinin in vitro çoğaltılması</t>
  </si>
  <si>
    <t>Columna vertebralis kemikleri, üzerindeki oluşumları maket ve-veya kadavra, kemik üzerinden açıklar./Hedeflenmiş bir gen bölgesinin invitro çoğaltılmasının ve saklanmasının önemini, hangi moleküler çalışmalarda kullanılabildiğini ve prensiplerini ayrıntıları ile uygulayarak öğrenir</t>
  </si>
  <si>
    <t>Columna vertebralis eklemlerini maket ve/veya kadavra, kemik üzerinden açıklar./Hedeflenmiş bir gen bölgesinin invitro çoğaltılmasının ve saklanmasının önemini, hangi moleküler çalışmalarda kullanılabildiğini ve prensiplerini ayrıntıları ile uygulayarak öğrenir</t>
  </si>
  <si>
    <t>Toraks Kemikleri-Sternum</t>
  </si>
  <si>
    <t>Toraks Kemikleri-Costa</t>
  </si>
  <si>
    <t>Toraks Eklemleri ve tipleri</t>
  </si>
  <si>
    <t>Toraks Eklemlerinin ligamentleri</t>
  </si>
  <si>
    <t>Sternum ve üzerindeki oluşumları açıklar.</t>
  </si>
  <si>
    <t>Costae ve kemiklerin üzerindeki oluşumları açıklar.</t>
  </si>
  <si>
    <t>Thorax eklemlerinin isimlerini, tiplerini söyler.</t>
  </si>
  <si>
    <t>Thorax eklemlerinin ligamentlerini ve fonksiyonlarını söyler.</t>
  </si>
  <si>
    <t>Toraks Kemikleri/Kan Yayma preparatı ve X kromatini</t>
  </si>
  <si>
    <t>Toraks Eklemleri/Kan Yayma preparatı ve X kromatini</t>
  </si>
  <si>
    <t>Thorax kemiklerinin üzerindeki oluşumları maket ve/veya kadavra, kemik üzerinden açıklar./Kan yaymanın nasıl yapıldığını uygulayarak, kan hücrelerini mikroskopta görür, ayırt eder ve çizer. Nötrofil hücrelerinde x-barr cisimciğini tarayarak görür ve önemini kavrar.</t>
  </si>
  <si>
    <t>Thorax eklemlerini maket ve/veya kadavra, üzerinden açıklar./Kan yaymanın nasıl yapıldığını uygulayarak, kan hücrelerini mikroskopta görür, ayırt eder ve çizer. Nötrofil hücrelerinde x-barr cisimciğini tarayarak görür ve önemini kavrar.</t>
  </si>
  <si>
    <t>Columna vertebralis kemiklerini bir bütün halinde değerlendirir ve açıklar./Moleküler teknikleri kullanarak Nükleik asit analiz yöntemlerini ayrıntılı kavrar ve uygulayabilir.</t>
  </si>
  <si>
    <t>Toraks kemiklerini bir bütün halinde değerlendirir ve açıklar./Moleküler teknikleri kullanarak Nükleik asit analiz yöntemlerini ayrıntılı kavrar ve uygulayabilir.</t>
  </si>
  <si>
    <t>Hücre membranının yapısını oluşturan öğeleri bilir. Mebranların farklı hücrelerde farklı  yapılanma göstermelerinin nedenlerini anlar. Membranlardan madde  transportu konusunda fikir sahibi olur.</t>
  </si>
  <si>
    <t>A,D,E ve K vitaminlerinin yapısal ve fonksiyonel özelliklerini öğrenir. Vücutta gördükleri önemli görevleri öğrenir.</t>
  </si>
  <si>
    <t>Doç. Dr. Rahim Kocabaş, Dr. Öğr. Üyesi Hasan ARICI, Dr. Öğr. Üyesi Volkan ECESOY</t>
  </si>
  <si>
    <t xml:space="preserve">Kalitatif ve kantitatif tabirlerini öğrenir.  Spektrofotometre cihazını inceleyip mantığını öğrenir. Dalga boyu taraması yapabilir. Çeşiti solüsyonlarda çözünmüş bilinmeyen madde konsantrasyonları tespit edebilir. </t>
  </si>
  <si>
    <t>B grubu vitaminler, C vitamini ve folik asit gibi vitaminlerin yapısal ve fonksiyonel özelliklerini öğrenir. Vücutta gördükleri önemli görevleri öğrenir.</t>
  </si>
  <si>
    <t>Koenzim, kosubstrat, prostetik grup kavramlarını öğrenir. Farklı koenzimlerin etkin oldukları enzim gruplarını sınıflandırabilir. Katıldıkları reaksiyonları tarifleyebilir.</t>
  </si>
  <si>
    <t>Vücutta önemli metabolik yolaklarda kilit rolü olan enzimlerin düzenleme mekanizmalarını, değişik metabolik koşullara verilen cevapları öğrenir.</t>
  </si>
  <si>
    <t>Enzim aktivitesi inhibisyonunun ne anlama geldiğini tarifler. İnhibisyon sınıflamalarını öğrenir.</t>
  </si>
  <si>
    <t>Enzimle hidroliz/Laboratuvar kuralları ve güvenliği</t>
  </si>
  <si>
    <t>Doç. Dr. Rahim Kocabaş, Dr. Öğr. Üyesi Hasan ARICI, Dr. Öğr. Üyesi Volkan ECESOY/Dr. Öğr. Üyesi Bülent IŞIK, Dr. Öğr. Üyesi Derviş DAŞDELEN, Öğr.Gör. Zeynep ALTINKAYA, Öğr. Gör. Mustafa ÖZDAMAR</t>
  </si>
  <si>
    <t>Enzimatik reaksiyonların analiz mantığını uygulama ile anlar./Laboratuvar kurallarını, güvenli çalışma prensiplerini açıklar</t>
  </si>
  <si>
    <t>Dr. Öğretim Üyesi Doç. Dr. Rahim Kocabaş</t>
  </si>
  <si>
    <t>Geri dönüşümlü, geri dönüşümsüz gibi farklı inhibisyon mekanizmalarının özellilerini, reaksiyon dengesine etkilerini anlatabilir.</t>
  </si>
  <si>
    <t>Enzim Kinetiği/Membran Potansiyeli, Nernst Potansiyeli Hesabı</t>
  </si>
  <si>
    <t>Doç. Dr. Rahim Kocabaş, Dr. Öğr. Üyesi Hasan ARICI, Dr. Öğr. Üyesi Volkan ECESOY/Doç. Dr. A. Cihangir UĞUZ</t>
  </si>
  <si>
    <t>Anatomi  A Grubu</t>
  </si>
  <si>
    <t>Anatomi  B Grubu</t>
  </si>
  <si>
    <t>Kemiklere  Giriş/Mitoz ve Mayoz Görüntülenme</t>
  </si>
  <si>
    <t>Eklemlere Giriş/Mitoz ve Mayoz Görüntülenme</t>
  </si>
  <si>
    <t>Kemiklerin genel özelliklerini maket ve/veya kadavra, kemik üzerinden açıklar./Mitoz ve Mayoz bölünmeyi kavrar ve mikroskopta tüm aşamaları görerek birbirinden ayırt eder.</t>
  </si>
  <si>
    <t>Hücre Ölüm Mekanizmaları-2 (Otofaji ve Nekroz)</t>
  </si>
  <si>
    <t>Enzimatik reaksiyonlarda etkili olan faktörleri uygulama aşamasında pekiştirir./Membran Potansiyeli mekanizmalarını ve Nernst Potansiyeli Hesabı kavrar.</t>
  </si>
  <si>
    <t>Tek ve İki Örneklem Testleri Yapılışı</t>
  </si>
  <si>
    <t>14:30 Biyofizik Uygulama Sınavı</t>
  </si>
  <si>
    <t>Öncelikli Dezavantajlı Gruplar, Engellilik ve Sağlıkta Eşitsizlik</t>
  </si>
  <si>
    <t>Dr.Öğr.Üyesi Ömer Acat</t>
  </si>
  <si>
    <t>Göç ve Sağlık</t>
  </si>
  <si>
    <t>Göçün neden olduğu sağlık riskleri ve bu risklerin önlemesine dair adımlarını öğrenir.</t>
  </si>
  <si>
    <t xml:space="preserve">Sağlık Mevzuatı </t>
  </si>
  <si>
    <t xml:space="preserve">Sağlığın Geliştirilmesi ve Sağlık Eğitimi </t>
  </si>
  <si>
    <t>Sağlığın geliştirilmesi ve istendik sonuçlar alınabilmesi adına verilecek olan sağlık eğitiminin tanım, yöntem ve özellikleriini öğrenir.</t>
  </si>
  <si>
    <t>Sağlık Yönetimi</t>
  </si>
  <si>
    <t>Sağlık sistemleri, sağlık politikaları ve çok paydaşlı sağlık yaklaşımını öğrenir.</t>
  </si>
  <si>
    <t>Sağlık Ekonomisi ve Sağlık Hizmetlerinin Finansmanına Genel Bakış</t>
  </si>
  <si>
    <t xml:space="preserve">Sağlık ekonomisinin tarihsel gelişimi ve sağlık hizmetlerinin finansman yöntemlerini alternatifleri ile beraber öğrenir. </t>
  </si>
  <si>
    <t>Sağlık İnsan Gücü ve Planlanması</t>
  </si>
  <si>
    <t>Topluma bugün ve gelecekte sağlık hizmetleri sunumunu gerçekleştirebilecek sağlık çalışanlarının yeterli sayıda, yüksek nitelikte ve doğru şekilde istihdam edilmesini sağlayacak politikaları öğrenir.</t>
  </si>
  <si>
    <t>12THS08</t>
  </si>
  <si>
    <t>12THS09</t>
  </si>
  <si>
    <t>Dr. Öğr. Üyesi Mustafa KARAAĞAÇ</t>
  </si>
  <si>
    <t>13BIS.11</t>
  </si>
  <si>
    <t>13BIS.12</t>
  </si>
  <si>
    <t>13BIS.13</t>
  </si>
  <si>
    <t>13BIS.14</t>
  </si>
  <si>
    <t>13BIS.15</t>
  </si>
  <si>
    <t>13BIS.16</t>
  </si>
  <si>
    <t>Korelasyon ve Regresyon Analizleri Yapılışı</t>
  </si>
  <si>
    <t>Üst Ekstremite Eklemleri (articulationes carpi)</t>
  </si>
  <si>
    <t>Üst Ekstremite Eklemleri (articulationes metocarpophalengeal ve interphalengeales)</t>
  </si>
  <si>
    <t>Alt Ekstremite Eklemleri-pelvis kavşağı eklemleri, articulationes membri inferioris liberi / Temel yaşam desteği (Pediatrik) Uygulama 1</t>
  </si>
  <si>
    <t>Alt Ekstremite Eklemleri-articulationes metatarsophalangeae, interphalangeae pedis, tarsii / Temel yaşam desteği (Pediatrik) Uygulama 2</t>
  </si>
  <si>
    <t xml:space="preserve">Kafa İskeletinin Bütünü </t>
  </si>
  <si>
    <t>Basis cranii</t>
  </si>
  <si>
    <t>Fossa Temporalis, Fossa Infratemporalis ve Fossa Pterygopalatina</t>
  </si>
  <si>
    <t>Cranium Eklemleri ve Temporomandibular Eklem</t>
  </si>
  <si>
    <t>Cranium eklemlerini,  Temporomandibular eklemi maket ve/veya kadavra-kemik üzerinden açıklar.</t>
  </si>
  <si>
    <t xml:space="preserve">Fossa Temporalis, Fossa Infratemporalis ve Fossa Pterygopalatina'nın  sınırlarını ve burada bulunan anatomik oluşumları maket ve/veya kadavra-kemik üzerinden açıklar. </t>
  </si>
  <si>
    <t>Alt ekstremite eklemlerinden artt. Tarsii ve metatarsophalangeae, interphalangeae pedisi maket ve/veya kadavra üzerinden açıklar. / Temel yaşam desteği (Pediatrik) Uygulamasını öğrenir.</t>
  </si>
  <si>
    <t>Alt ekstremite eklemlerinden pelvis kavşağı eklemlerive articulationes membri inferioris liberi maket ve/veya kadavra üzerinden açıklar. / Temel yaşam desteği (Pediatrik) Uygulamasını öğrenir.</t>
  </si>
  <si>
    <t>Alt Ekstremite Eklemleri-articulationes tarsii</t>
  </si>
  <si>
    <t>Alt Ekstremite Eklemleri-Articulationes metatarsophalangeae, interphalangeae pedis</t>
  </si>
  <si>
    <t>Artt. tarsi eklemlerini bölümlere ayırır, eklemlerin isimlerini, tiplerini, ligamentlerini ve fonksiyonlarını söyler.</t>
  </si>
  <si>
    <t>Artt. metatarsophalangeae, interphalangeae pedis eklemlerini bölümlere ayırır, eklemlerin isimlerini, tiplerini, ligamentlerini ve fonksiyonlarını söyler.</t>
  </si>
  <si>
    <t>Kan dokusu ve plazma proteinlerinin genel özelliklerini açıklar.</t>
  </si>
  <si>
    <t xml:space="preserve">13ANT.L03 / 13FIZ.L03 </t>
  </si>
  <si>
    <t>13ANT.L04 / 13FIZ.L04</t>
  </si>
  <si>
    <t>13ANT.L03 / 13FIZ.L03</t>
  </si>
  <si>
    <t>Anatomi Uygulama A Grubu / Fizyoloji Uygulama B Grubu</t>
  </si>
  <si>
    <t>Anatomi Uygulama B Grubu / Fizyoloji Uygulama A Grubu</t>
  </si>
  <si>
    <t>Üst Ekstremite Kemikleri-omuz kavşağı ve articulationes membri superioris liber / Kan alma teknikleri-2</t>
  </si>
  <si>
    <t>Üst Ekstremite Eklemleri-articulationes carpi, metocarpophalengeal ve interphalengeales / Kan alma teknikleri-2</t>
  </si>
  <si>
    <t>Prof. Dr. Figen TAŞER, Doç. Dr. Ahmet DURSUN, Dr. Öğr. Üyesi Ali KELEŞ / Doç. Dr. Bülent IŞIK, Dr. Öğr. Üyesi Derviş DAŞDELEN, Öğr.Gör. Zeynep ALTINKAYA, Öğr. Gör. Mustafa ÖZDAMAR</t>
  </si>
  <si>
    <t>Üst ekstremite eklemlerinden omuz kavşağ ve articulationes membri superioris liberi bölümlere ayırır, eklemlerin isimlerini, tiplerini, ligamentlerini ve fonksiyonlarını maket ve/veya kadavra üzerinden açıklar. / Kan alma tekniklerini açıklar ve uygular</t>
  </si>
  <si>
    <t>Üst ekstremite eklemlerinden articulationes carpi, metocarpophalengeal ve interphalengeales bölümlere ayırır, eklemlerin isimlerini, tiplerini, ligamentlerini ve fonksiyonlarını maket ve/veya kadavra üzerinden açıklar.  / Kan alma tekniklerini açıklar ve uygular</t>
  </si>
  <si>
    <t>Hücre</t>
  </si>
  <si>
    <t>Hücreyi tanımlayabilir, sınıflandırabilir ve hücre iskeleti kavramını açıklayabilir.</t>
  </si>
  <si>
    <t>Hücre çekirdeği</t>
  </si>
  <si>
    <t>Hücre çekirdeğinin yapısal, fonksiyonel ve morfolojik özelliklerini bilir.</t>
  </si>
  <si>
    <t>Hücre bölünmeleri</t>
  </si>
  <si>
    <t>Hücrelerin bölünme ve ölüm şekillerini ayrıntılı bir şekilde ayırt edebilir.</t>
  </si>
  <si>
    <t>İmmünohistokimya</t>
  </si>
  <si>
    <t>İmmünohistokimyasal kavramları tanımlayabilir ve boyama yöntemlerini öğrenir.</t>
  </si>
  <si>
    <t>Hücre kültürü</t>
  </si>
  <si>
    <t>Hücre kültürü laboratuvarında bulunması gereken cihaz ve sarf malzemeleri sayabilir. Hücre büyümesi için gerekli optimum çevresel koşulları açıklayabilir. Hücre kültürü elde etme ve saklama yöntemlerini bilir.</t>
  </si>
  <si>
    <t>Yağ dokusu</t>
  </si>
  <si>
    <t xml:space="preserve">Yağ dokusunun tanımını yapabilir, histolojik özelliklerini bilir. </t>
  </si>
  <si>
    <t>13HIS.21</t>
  </si>
  <si>
    <t>13HIS.22</t>
  </si>
  <si>
    <t>13HIS.23</t>
  </si>
  <si>
    <t>13HIS.24</t>
  </si>
  <si>
    <t>13HIS.25</t>
  </si>
  <si>
    <t>Faktör Analizinin Uygulanması</t>
  </si>
  <si>
    <t>Flora, Parazitlik, Patojenite, Mikroorganizma Çevre İlişkisi</t>
  </si>
  <si>
    <t>Prof. Dr. Cennet RAĞBETLİ</t>
  </si>
  <si>
    <t>Parazit Konak İlişkisi</t>
  </si>
  <si>
    <t>Bakterilerin Genel Özellikleri-1</t>
  </si>
  <si>
    <t>Bakterilerin Genel Özellikleri-2</t>
  </si>
  <si>
    <t>Bakterilerin Genel Özellikleri-4</t>
  </si>
  <si>
    <t>Bakterilerin Genel Özellikleri-3</t>
  </si>
  <si>
    <t>Bakteri Genetiği ve Metabolizması-1</t>
  </si>
  <si>
    <t>Bakteri Genetiği ve Metabolizması-2</t>
  </si>
  <si>
    <t>Virüslerin Genel Özellikleri ve Sınıflaması-2</t>
  </si>
  <si>
    <t>Virüslerin Genel Özellikleri ve Sınıflaması-1</t>
  </si>
  <si>
    <t>Mantarların Genel Özellikleri ve Sınıflaması-1</t>
  </si>
  <si>
    <t>Mantarların Genel Özellikleri ve Sınıflaması-2</t>
  </si>
  <si>
    <t>Parazitlerin Genel Özellikleri ve Sınıflaması-1</t>
  </si>
  <si>
    <t>Parazitlerin Genel Özellikleri ve Sınıflaması-2</t>
  </si>
  <si>
    <t>Mikroorganizmaların Dış Ortamda Üreme Hızları</t>
  </si>
  <si>
    <t>İmmunolojiye Giriş-3</t>
  </si>
  <si>
    <t>İmmunolojiye Giriş-2</t>
  </si>
  <si>
    <t>İmmunolojiye Giriş-1</t>
  </si>
  <si>
    <t>KURUL AMAÇ ve HEDEFLERİ: Sindirim organlarının, sindirim kanalının ve eklenti bezlerinin anatomisini öğrenir. Abdomen arterlerini, venlerini ve lenfatiklerini sayar. Abdomen kaslarını ve fascialarını öğrenir. Canalis inguinalis ile periton anatomisini öğrenir. Bu yapıları makroskopik olarak inceler. Sindirim sistemi organlarının ve yardımcı bezlerin histolojik yapılarını ve embriyolojik gelişim süreçlerini kavrar, işlevleri ile histolojik yapılar arasındaki bağlantıları kurar. Bu sistemlerin hücrelerini mikroskopik olarak inceler ve tanır. Sindirim sisteminin fizyolojik mekanizmalarını açıklar. Beslenmenin ve besin alımının önemini açıklar. Metabolizmanın tanımını öğrenir. Karbonhidrat, protein ve yağların sindirim ve emilim mekanizmalarını açıklar, vücutta enerji oluşum süreçleri, bazal metabolik hız ve bunları kontrol eden mekanizmaları öğrenir. Vitamin ve minerallerin fizyolojik önemini öğrenir. Vücut ısısı oluşumundaki metabolik olayları kavrar. Vücudumuzda bulunan yağ miktarını ve olması gereken oranlarını açıklayarak, vücut analizini öğrenir. Alkolün insan vücudunda yıkımında kullanılan metabolik yolakları ve bunların vücutta etkisini öğrenir. Sindirim sisteminden sentezlenen hormonların biyokimyasını kavrar. Açlık ve toklukta hakim olan hormonal kontrole göre karbonhidrat, yağ ve lipidlerin vücutta akışı ve kullanımını açıklar. Ksenobiyotiği tanımlar. Hem, demir ve porfirin metabolizmasını öğrenir. Mikroorganizmaları tanır. Temel imminolojiye giriş yapar.</t>
  </si>
  <si>
    <t xml:space="preserve">Boyun kasları </t>
  </si>
  <si>
    <t>Boyun bölgesinde bulunan kasların origo-insertiosunu, fonksiyonlarını, innervasyonlarını ve bölgedeki üçgenleri açıklar.</t>
  </si>
  <si>
    <t>Boyun fasciaları ve üçgenleri</t>
  </si>
  <si>
    <t>Boyundaki anatomik yapıları saran fasciaları açıklar ve boyun bölgesinde bulunan üçgen sahaları tanımlar.</t>
  </si>
  <si>
    <t>Arteria subclavia ve dalları</t>
  </si>
  <si>
    <t>Arteria subclavia ve dallarını  açıklar.</t>
  </si>
  <si>
    <t>Boyun venlerini açıklar.</t>
  </si>
  <si>
    <t>Pectoral bölge kasları</t>
  </si>
  <si>
    <t>Pectoral bölge kaslarını origo-insertiosunu, fonksiyonlarını ve innervasyonlarını söyler.</t>
  </si>
  <si>
    <t>Abdominal bölge kasları</t>
  </si>
  <si>
    <t>Abdominal bölge kaslarını origo-insertiosunu, fonksiyonlarını ve innervasyonlarını söyler.</t>
  </si>
  <si>
    <t xml:space="preserve">Omuz kasları </t>
  </si>
  <si>
    <t xml:space="preserve">Kol kasları </t>
  </si>
  <si>
    <t>Kol bölgesindeki kasların origo-insertiosunu, fonksiyonlarını veinnervasyonlarını söyler.</t>
  </si>
  <si>
    <t>Ön kolun ön bölgesindeki yüzeyel grup kaslar</t>
  </si>
  <si>
    <t>Önkolun ön bölgesindeki yüzeyel grup kasların origo-insertiosunu, fonksiyonlarını ve innervasyonlarını söyler.</t>
  </si>
  <si>
    <t>Ön kolun ön bölgesindeki derin grup kaslar</t>
  </si>
  <si>
    <t>Önkolun ön bölgesindeki derin grup kasların origo-insertiosunu, fonksiyonlarını ve innervasyonlarını söyler.</t>
  </si>
  <si>
    <t>Ön kolun arka bölgesindeki yüzeyel grup kaslar</t>
  </si>
  <si>
    <t>Önkolun arka bölgesindeki yüzeyel grup  kasların origo-insertiosunu, fonksiyonlarını ve innervasyonlarını söyler.</t>
  </si>
  <si>
    <t>Ön kolun arka bölgesindeki derin grup kaslar</t>
  </si>
  <si>
    <t>Önkolun arka bölgesindeki derin grup kasların origo-insertiosunu, fonksiyonlarını ve innervasyonlarını söyler.</t>
  </si>
  <si>
    <t>El kasları-tenar ve hipotenar bölge</t>
  </si>
  <si>
    <t>Eldeki tenar ve hipotenar bölge kasların origo-insertiosunu, fonksiyonlarını ve innervasyonlarını söyler.</t>
  </si>
  <si>
    <t>El kasları-lumbricaller ve interosseal kaslar</t>
  </si>
  <si>
    <t>Eldeki lumbrical ve interosseal kasların origo-insertiosunu, fonksiyonlarını ve innervasyonlarını söyler.</t>
  </si>
  <si>
    <t xml:space="preserve">Spinal sinirler hakkında genel bilgi </t>
  </si>
  <si>
    <t>Spinal sinirin oluşumunu açıklar.Terminolojisi hakkında bilgi sahibi olur.</t>
  </si>
  <si>
    <t>Plexus cervicalis</t>
  </si>
  <si>
    <t>Üst extremite sinirleri-Plexus brachialis oluşumu</t>
  </si>
  <si>
    <t>Üst extremite sinirleri-Plexus brachialis</t>
  </si>
  <si>
    <t>Üst ekstremite sinirleri-Plexus brachialis'in dalları</t>
  </si>
  <si>
    <t>Plexus brachialis'in dallarını söyler ve periferik sinir yaralanmalarındaki oluşabilecek klinik tabloları açıklar.</t>
  </si>
  <si>
    <t>Üst ekstremite sinirleri-Plexus brachialis'in terminal dalları</t>
  </si>
  <si>
    <t xml:space="preserve">Üst ekstremite arteleri </t>
  </si>
  <si>
    <t>Üst ekstremitedeki arterlerin isimlerini söyler, besledikleri alanları açıklar.</t>
  </si>
  <si>
    <t>Üst ekstremite venleri</t>
  </si>
  <si>
    <t xml:space="preserve">Üst ekstremitedeki venlerin isimlerini söyler, venöz sistemdeki diğer venler ile ilişkilerini açıklar. </t>
  </si>
  <si>
    <t>Üst ekstremite lenfatikleri</t>
  </si>
  <si>
    <t>Üst ekstremitede bulunan lenf düğümlerini ve bunların afferent-efferent yollarını açıklar.</t>
  </si>
  <si>
    <t xml:space="preserve">Fossa axillaris </t>
  </si>
  <si>
    <t>Fossa axillarisin sınırlarını ve içinden geçen oluşumları söyler.</t>
  </si>
  <si>
    <t>Kasların tiplerini,oluşturan yapıları ve sınıflandırma sistemini açıklar. Fascia oluşumunu açıklar. Kasların terminolojisi hakkında bilgi sahibi olur.</t>
  </si>
  <si>
    <t xml:space="preserve">Arter, ven ve lenfatik damar yapıları </t>
  </si>
  <si>
    <t>Arter, ven ve lenfatik damar yapıları anlar ve kavrar.</t>
  </si>
  <si>
    <t>Sırt kasları</t>
  </si>
  <si>
    <t>Sırt bölgesinde bulunan kasları derinliklerine göre sınıflandırır. Sırt kaslarının origo-insertiosunu, fonksiyonlarını ve innervasyonlarını söyler.</t>
  </si>
  <si>
    <t>Ense kasları</t>
  </si>
  <si>
    <t>Ense bölgesindeki kasların origo-insertiosunu, fonksiyonlarını ve innervasyonlarını söyler.Ensedeki üçgenleri ve içinden geçen yapıları açıklar.</t>
  </si>
  <si>
    <t>11TTE.01</t>
  </si>
  <si>
    <t>11TTE.02</t>
  </si>
  <si>
    <t>11TTE.03</t>
  </si>
  <si>
    <t>11TTE.04</t>
  </si>
  <si>
    <t>11TTE.05</t>
  </si>
  <si>
    <t>11TTE.06</t>
  </si>
  <si>
    <t>13TTE.01</t>
  </si>
  <si>
    <t>13TTE.02</t>
  </si>
  <si>
    <t>13TTE.03</t>
  </si>
  <si>
    <t>13TTE.04</t>
  </si>
  <si>
    <t>13TTE.05</t>
  </si>
  <si>
    <t>13TTE.06</t>
  </si>
  <si>
    <t>11TTE.07</t>
  </si>
  <si>
    <t>11TTE.08</t>
  </si>
  <si>
    <t>11TTE.09</t>
  </si>
  <si>
    <t>11TTE.10</t>
  </si>
  <si>
    <t>11TTE.11</t>
  </si>
  <si>
    <t>11TTE.12</t>
  </si>
  <si>
    <t>12TKB.L05</t>
  </si>
  <si>
    <t>12TKB.L01</t>
  </si>
  <si>
    <t>12TKB.L02</t>
  </si>
  <si>
    <t>12TKB.L03</t>
  </si>
  <si>
    <t>12TKB.L04</t>
  </si>
  <si>
    <t>12TKB.L06</t>
  </si>
  <si>
    <t>Tıbbi Biyokimya Uygulama</t>
  </si>
  <si>
    <t xml:space="preserve">3. KURUL: HAREKET SİSTEMİNİN YAPISAL TEMELLERİ (8 Hafta) 
</t>
  </si>
  <si>
    <t>13ANT.L01 / 13HIS.L01</t>
  </si>
  <si>
    <t>Anatomi Uygulama A Grubu  / Histoloji ve Embriyoloji  B Grubu</t>
  </si>
  <si>
    <t>Üst Ekstremite Kemikleri-clavicula, scapula, humerus / Hücre şekilleri</t>
  </si>
  <si>
    <t>Üst ekstremite kemiklerinden clavicula, scapula ve humerusun üzerindeki oluşumları maket ve/veya kadavra-kemik üzerinden açıklar. / Işık mikroskobunun bölümlerini bilir, mikroskobu doğru ve güvenli şekilde kullanabilir, çeşitli büyütmelerde görüntüleri net olarak elde edebilir.</t>
  </si>
  <si>
    <t>13ANT.L02 / 13HIS.L02</t>
  </si>
  <si>
    <t>Anatomi Uygulama B Grubu  / Histoloji ve Embriyoloji  A Grubu</t>
  </si>
  <si>
    <t>Üst Ekstremite Kemikleri-radius, ulna, ossa manus / Çekirdek şekillerine göre hücreler</t>
  </si>
  <si>
    <t xml:space="preserve"> Üst ekstremite kemiklerinden radius, ulna, ossa manus üzerindeki oluşumları maket ve/veya kadavra-kemik üzerinden açıklar. / Işık mikroskobunun bölümlerini bilir, mikroskobu doğru ve güvenli şekilde kullanabilir, çeşitli büyütmelerde görüntüleri net olarak elde edebilir.</t>
  </si>
  <si>
    <t>13FIZ.03</t>
  </si>
  <si>
    <t>13FIZ.04</t>
  </si>
  <si>
    <t>Kan yapım mekanizmalarını açıklar.</t>
  </si>
  <si>
    <t>Eritroistleri ve yapım mekanizmalarını açıklar.</t>
  </si>
  <si>
    <r>
      <rPr>
        <b/>
        <sz val="12"/>
        <color indexed="8"/>
        <rFont val="Times New Roman"/>
        <family val="1"/>
        <charset val="162"/>
      </rPr>
      <t>Dönem I Koordinatörü:</t>
    </r>
    <r>
      <rPr>
        <sz val="12"/>
        <color indexed="8"/>
        <rFont val="Times New Roman"/>
        <family val="1"/>
        <charset val="162"/>
      </rPr>
      <t xml:space="preserve">  Dr. Öğr. Üyesi Osman ULUSAL</t>
    </r>
  </si>
  <si>
    <t>24 Eylül Salı</t>
  </si>
  <si>
    <t>11TBK.L07 / 11TBY.L09</t>
  </si>
  <si>
    <t>11TBK.L08 / 11TBY.L10</t>
  </si>
  <si>
    <t>Tıbbi Biyokimya A Grubu / Tıbbi Biyoloji Uygulama B Grubu</t>
  </si>
  <si>
    <t>Tıbbi Biyokimya B Grubu / Tıbbi Biyoloji Uygulama A Grubu</t>
  </si>
  <si>
    <t>Karbonhidrat Tanıma Reaksiyonları / Prokaryotik Hücre ve Görüntülenmesi</t>
  </si>
  <si>
    <t>Doç. Dr. Rahim Kocabaş, Dr. Öğr. Üyesi Hasan ARICI, Volkan Ecesoy / Dr. Öğr. Üyesi Hale KÖKSOY, Dr. Öğr. Üyesi Serkan KÜÇÇÜKTÜRK</t>
  </si>
  <si>
    <t>Laboratuvar ortamında karbonhidratların katıldığı deneyleri yaparak karbonhidrat varlığı, indirgeyici şeker kavramı, aldo ve keto şeker gibi kavramlarını bilfiil uygulama ile öğrenir. / Prokaryotik hücreleri mikroskopta tanır, şekillerini çizer ve birbirinden ayırt edebilir.</t>
  </si>
  <si>
    <t>13TTE.07</t>
  </si>
  <si>
    <t>13TTE.08</t>
  </si>
  <si>
    <t>Mikrobiyolojiye Giriş ve Önemi</t>
  </si>
  <si>
    <t>Mikroorganizmaların Sınıflandırılması</t>
  </si>
  <si>
    <t>Uzm. Dr. Berna ERYAMAN</t>
  </si>
  <si>
    <t>13TKB.L01 / 13FIZ.L01</t>
  </si>
  <si>
    <t>Histoloji ve Embriyoloji  B Grubu</t>
  </si>
  <si>
    <t>Temel Yaşam Desteği (Erişkin) Uygulama 1 / Kan alma teknikleri-1</t>
  </si>
  <si>
    <t>Temel Yaşam Desteği (Erişkin) Uygulamayı öğrenir. / Kan alma tekniklerini açıklar ve uygular.</t>
  </si>
  <si>
    <t>13TKB.L02 / 13FIZ.L02</t>
  </si>
  <si>
    <t>Histoloji ve Embriyoloji  A Grubu</t>
  </si>
  <si>
    <t xml:space="preserve">Prof. Dr. Figen TAŞER, Doç. Dr. Ahmet DURSUN, Dr. Öğr. Üyesi Ali KELEŞ / Doç. Dr. Bülent IŞIK, Dr. Öğr. Üyesi Derviş DAŞDELEN, Öğr.Gör. Zeynep ALTINKAYA, Öğr. Gör. Mustafa ÖZDAMAR </t>
  </si>
  <si>
    <t>13ANT.L09 / 13FIZ.L09</t>
  </si>
  <si>
    <t xml:space="preserve">13ANT.L10 / 13FIZ.L10 </t>
  </si>
  <si>
    <t>Neurocranium Kemikleri (os frontale, os occipitale) / Kan grupları ve karşıt reaksiyon tayini</t>
  </si>
  <si>
    <t xml:space="preserve">Neurocranium Kemikleri (os parietale, os sphenoidale) / Kan grupları ve karşıt reaksiyon tayini </t>
  </si>
  <si>
    <t>Neurocranium kemiklerinden os frontale, os occipitale üzerindeki oluşumları maket ve/veya kadavra-kemik üzerinden açıklar. / Kan gruplarının nasıl belirlendiğini ve kan grupları-karşıt reaksiyon tayinini açıklar</t>
  </si>
  <si>
    <t>13ANT.L11 / 13FIZ.L13</t>
  </si>
  <si>
    <t xml:space="preserve">Anatomi Uygulama A Grubu / Fizyoloji Uygulama B Grubu </t>
  </si>
  <si>
    <t>Viscerocranium Kemikleri (os temporale, os ethmoidale) / Eritrosit-Lökosit sayımı</t>
  </si>
  <si>
    <t>Neurocranium Kemikleri (mandibula, maxilla) / Eritrosit-Lökosit sayımı</t>
  </si>
  <si>
    <t>Neurocranium kemiklerinden os temporale ve os ethmoidale üzerindeki oluşumları maket ve/veya kadavra-kemik üzerinden açıklar. / Eritrosit ve lökosit sayımını uygular</t>
  </si>
  <si>
    <t>Viscerocranium kemiklerinden mandibula ve maxilla üzerindeki oluşumları maket ve/veya kadavra-kemik üzerinden açıklar.  / Eritrosit ve lökosit sayımını uygular</t>
  </si>
  <si>
    <t>13ANT.L12 / 13FIZ.L14</t>
  </si>
  <si>
    <t>Epifiz plağı</t>
  </si>
  <si>
    <t>Viscerocranium Kemikleri  / Periferik yayma, lökosit formülü</t>
  </si>
  <si>
    <t>Kafa İskeletinin Bütünü   / Periferik yayma, lökosit formülü</t>
  </si>
  <si>
    <t>Prof. Dr. Figen TAŞER, Doç. Dr. Ahmet DURSUN, Dr. Öğr. Üyesi Ali KELEŞ  / Doç. Dr. Bülent IŞIK, Dr. Öğr. Üyesi Derviş DAŞDELEN, Öğr.Gör. Zeynep ALTINKAYA, Öğr. Gör. Mustafa ÖZDAMAR</t>
  </si>
  <si>
    <t>Endokondral kemikleşmenin görüldüğü epifiz plağında hücresel yapıya bakarak kemikleşme evrelerini (zonlarını) ayırt edebilir.</t>
  </si>
  <si>
    <t xml:space="preserve">Kafa iskeletinin bütününün üzerindeki oluşumları maket ve/veya kadavra-kemik üzerinden açıklar. </t>
  </si>
  <si>
    <t xml:space="preserve">Viscerocranium kemiklerini ve kemiklerin üzerindeki oluşumları maket ve/veya kadavra-kemik üzerinden açıklar.  </t>
  </si>
  <si>
    <t>Anatomi Uygulama A Grubu  /  Fizyoloji Uygulama B Grubu</t>
  </si>
  <si>
    <t>13ANT.L13 / 13FIZ.L15</t>
  </si>
  <si>
    <t>13ANT.L14 / 13FIZ.L16</t>
  </si>
  <si>
    <t xml:space="preserve"> Hemoglobin, sedimentasyon ve hematokrit ölçümünü açıklar ve uygular. / Doku bileşenlerini ayırt etmek için rutin histolojik boyalarla boyanmış preparatları mikroskop altında inceleyerek boyamanın çeşidini ayırt edebilir.</t>
  </si>
  <si>
    <t>Histoloji ve Embriyoloji AGrubu</t>
  </si>
  <si>
    <t>Temel Yaşam Desteği (Erişkin) Uygulama 2 / Kan alma teknikleri-1</t>
  </si>
  <si>
    <t>13ANT.L05 / 13TKB.L03</t>
  </si>
  <si>
    <t>13ANT.L06 / 13TKB.L04</t>
  </si>
  <si>
    <t>Prof. Dr. Figen TAŞER, Doç. Dr. Ahmet DURSUN, Dr. Öğr. Üyesi Ali KELEŞ / Doç. Dr. Dilek Atik</t>
  </si>
  <si>
    <t>Alt Ekstremite Kemikleri-coxae, femur / Temel Yaşam Desteği (Erişkin) Uygulama 3</t>
  </si>
  <si>
    <t>Alt Ekstremite Kemikleri- tibia, fibula, ossa pedis / Temel Yaşam Desteği (Erişkin) Uygulama 4</t>
  </si>
  <si>
    <t>Alt ekstremite kemiklerinden coxae ve femur üzerindeki oluşumları maket ve/veya kadavra-kemik üzerinden açıklar. / Temel Yaşam Desteği (Erişkin) Uygulamayı öğrenir.</t>
  </si>
  <si>
    <t>Prof. Dr. Figen TAŞER, Doç. Dr. Ahmet DURSUN, Dr. Öğr. Üyesi Ali KELEŞ / Doç. Dr. H. Şeyma Akça</t>
  </si>
  <si>
    <t>13ANT.L07 / 13TKB.L05</t>
  </si>
  <si>
    <t>13ANT.L08 / 13TKB.L06</t>
  </si>
  <si>
    <t>13HIS.L08 / 13TKB.L07</t>
  </si>
  <si>
    <t>13HIS.L09 / 13TKB.L08</t>
  </si>
  <si>
    <t>Endokrin bez epiteli / Temel yaşam desteği (Pediatrik) Uygulama 3</t>
  </si>
  <si>
    <t>Endokrin bez epiteli / Temel yaşam desteği (Pediatrik) Uygulama 4</t>
  </si>
  <si>
    <t>Endokrin bez epitelini mikroskop altında inceleyebilir ve çizebilir. / Temel yaşam desteği (Pediatrik) Uygulamasını öğrenir.</t>
  </si>
  <si>
    <t>Mimik kasları</t>
  </si>
  <si>
    <t>Mimik kaslarının fascia ile olan ilişkisini açıklar. Mimik kaslarının origo-insertiosunu, fonksiyonlarını ve innervasyonlarını söyler.</t>
  </si>
  <si>
    <t>Çiğneme kasları</t>
  </si>
  <si>
    <t>Çiğneme kaslarının origo-insertiosunu, fonksiyonlarını veinnervasyonlarını söyler.</t>
  </si>
  <si>
    <t>Üst ekstremite arterleri, venleri ve lenfatik yapıları</t>
  </si>
  <si>
    <t xml:space="preserve">Üst ekstremitede bulunan arterleri, venleri ve lenfatik yapıları kadavra ve/veya maket üzerinde gösterip, açıklar. </t>
  </si>
  <si>
    <t>Fossa axillaris.</t>
  </si>
  <si>
    <t xml:space="preserve">Fossa axillarisin sınırlarını ve içinden geçen oluşumları kadavra ve/veya maket üzerinde gösterip, açıklar. </t>
  </si>
  <si>
    <t xml:space="preserve">Gluteal bölge kasları </t>
  </si>
  <si>
    <t>Uyluk ön bölgesindeki kaslar</t>
  </si>
  <si>
    <t>Uyluk ön bölgesindeki kasların origo-insertiosunu, fonksiyonlarını veinnervasyonlarını söyler.</t>
  </si>
  <si>
    <t>Uyluk medial bölgesindeki kaslar</t>
  </si>
  <si>
    <t>Uyluk medial bölgesindeki kasların origo-insertiosunu, fonksiyonlarını veinnervasyonlarını söyler.</t>
  </si>
  <si>
    <t>Uyluk arka bölgesindeki kasları</t>
  </si>
  <si>
    <t>Bacak ön ve lateral bölgesi kasları</t>
  </si>
  <si>
    <t>Bacak ön ve lateral bölgesi kasların origo-insertiosunu, fonksiyonlarını ve innervasyonlarını söyler.</t>
  </si>
  <si>
    <t>Bacak arka bölgesi kasları origo-insertiosunu, fonksiyonlarını ve innervasyonlarını söyler.</t>
  </si>
  <si>
    <t xml:space="preserve">Ayak plantar bölge kasları </t>
  </si>
  <si>
    <t>Ayak plantar bölge kasları origo-insertiosunu, fonksiyonlarını ve innervasyonlarını söyler.</t>
  </si>
  <si>
    <t xml:space="preserve">Ayak dorsal bölge kasları </t>
  </si>
  <si>
    <t>Ayak dorsal bölge kasları origo-insertiosunu, fonksiyonlarını ve innervasyonlarını söyler.</t>
  </si>
  <si>
    <t>Alt ekstremite arterleri</t>
  </si>
  <si>
    <t>Alt ekstremitedeki arterlerin isimlerini söyler, besledikleri alanları açıklar.</t>
  </si>
  <si>
    <t>Alt ekstremite venleri ve lenfatikleri</t>
  </si>
  <si>
    <t>Alt ekstremitedeki venlerin isimlerini söyler, venöz sistemdeki diğer venler ile ilişkilerini açıklar. Alt ekstremite lenfatik drenajını açıklar</t>
  </si>
  <si>
    <t>Alt extremite sinirleri-Plexus lumbosacralis oluşumu</t>
  </si>
  <si>
    <t>Alt extremite sinirleri-Plexus lumbosacralis</t>
  </si>
  <si>
    <t>14ANT.43</t>
  </si>
  <si>
    <t>Alt extremite sinirleri-Plexus lumbosacralis'in dalları</t>
  </si>
  <si>
    <t>Plexus lumbosacralis'in dallarını söyler ve periferik sinir yaralanmalarındaki oluşabilecek klinik tabloları açıklar.</t>
  </si>
  <si>
    <t>14ANT.44</t>
  </si>
  <si>
    <t>Alt extremite sinirleri-Plexus lumbosacralis'in terminal dalları</t>
  </si>
  <si>
    <t>Uyarılabilir hücreleri tanımlar. Sinir ve kas hücresinin uyarılmasındaki fizyolojik mekanizmaları ifade eder.</t>
  </si>
  <si>
    <t>Sinapsların fizyolojik yapısını ve sinapslarda meydana gelen elektrofizyolojik olayları tanımlar.</t>
  </si>
  <si>
    <t>Sinir-kas iletiminin fizyolojik mekanizmalarını açıklar.</t>
  </si>
  <si>
    <t>İskelet kasının yapısı ve işlevlerini açıklar.</t>
  </si>
  <si>
    <t>İskelet kasının kasılmasını fizyolojik olarak açıklar.</t>
  </si>
  <si>
    <t>14ANT.L.05 / 14FIZ.L01</t>
  </si>
  <si>
    <t>14ANT.L.06 / 14FIZ.L02</t>
  </si>
  <si>
    <t>Omuz ve kol bölgesindeki kaslar / Elektromiyografi</t>
  </si>
  <si>
    <t>Omuz ve kol bölgesindeki kasları kadavra ve/veya maket üzerinde gösterip açıklar. /Elektromiyografinin fizyolojik mekanizmalarını açıklar.</t>
  </si>
  <si>
    <t>İskelet kasında fonksiyon bozukluklarını, hipertrofi ve atrofiyi açıklar.</t>
  </si>
  <si>
    <t>Kaslarda enerji metabolizmasını fizyolojik olarak açıklar.</t>
  </si>
  <si>
    <t>14ANT.L.07 / 14FIZ.L03</t>
  </si>
  <si>
    <t>14ANT.L.08 / 14FIZ.L04</t>
  </si>
  <si>
    <t>Ön kolun arka bölgesindeki kaslar / İskelet kası kasılma tiplerinin laboratuvarda değerlendirilmesi</t>
  </si>
  <si>
    <t>El kasları / İskelet kası kasılma tiplerinin laboratuvarda değerlendirilmesi</t>
  </si>
  <si>
    <t>Ön kolun arka bölgesindeki kaslar kadavra ve/veya maket üzerinde gösterip, açıklar. / İskelet kası kasılma tiplerinin laboratuvarda değerlendirilmesini gösterir.</t>
  </si>
  <si>
    <t>El kasları kadavra ve/veya maket üzerinde gösterip, açıklar. / İskelet kası kasılma tiplerinin laboratuvarda değerlendirilmesini gösterir.</t>
  </si>
  <si>
    <t>İskelet kasının gevşemesini ve tonusunu fizyolojik olarak açıklar.</t>
  </si>
  <si>
    <t>İskelet kasının yorulması ve plastisite kavramlarını fizyolojik olarak açıklar.</t>
  </si>
  <si>
    <t>Düz kasların genel özelliklerini açıklar.</t>
  </si>
  <si>
    <t>Düz kas kasılmasını açıklar.</t>
  </si>
  <si>
    <t>14ANT.L.09 / 14FIZ.L05</t>
  </si>
  <si>
    <t>14ANT.L.10 / 14FIZ.L06</t>
  </si>
  <si>
    <t>Plexus cervicalis / İzole organ banyosunda düz kas ve damar hemodinamiği pratiği</t>
  </si>
  <si>
    <t>Plexus brachialis / İzole organ banyosunda düz kas ve damar hemodinamiği pratiği</t>
  </si>
  <si>
    <t>Plexus cervicalis kadavra ve/veya maket üzerinde gösterip,açıklar. / İzole organ banyosunda düz kas kasılma ve gevşeme kayıtları ve fizyolojik mekanizmalarını açıklar.</t>
  </si>
  <si>
    <t>Plexus brachialis kadavra ve/veya maket üzerinde gösterip,açıklar. / İzole organ banyosunda düz kas kasılma ve gevşeme kayıtları ve fizyolojik mekanizmalarını açıklar.</t>
  </si>
  <si>
    <t>Akut egzersizde iskelet kasında gelişen fizyolojik değişikleri ifade eder.</t>
  </si>
  <si>
    <t>Kronik egzersizde iskelet kasında gelişen fizyolojik değişikleri ifade eder.</t>
  </si>
  <si>
    <t>Kas dokusuna giriş</t>
  </si>
  <si>
    <t>Kas dokusunun genel histolojik özelliklerini tanımlayabilir ve kas dokusunu sınıflandırabilir.</t>
  </si>
  <si>
    <t>İskelet kası</t>
  </si>
  <si>
    <t>14ANT.L.03 / 14HIS.L01</t>
  </si>
  <si>
    <t>14ANT.L.04 / 14HIS.L02</t>
  </si>
  <si>
    <t>Anatomi Uygulama A Grubu / Histoloji ve Embriyoloji B Grubu</t>
  </si>
  <si>
    <t>Anatomi Uygulama B Grubu / Histoloji ve Embriyoloji A Grubu</t>
  </si>
  <si>
    <t>Boyun kasları ve fasciaları, Arteria subclavia ve dalları / İskelet kası histolojisi</t>
  </si>
  <si>
    <t>Boyun venleri, pectoral ve abdominal bölge kasları / Düz kas ve kalp kası histolojisi</t>
  </si>
  <si>
    <t>Boyun kasları, fasciaları ve a. Subclavia dallarını kadavra ve/veya maket üzerinde gösterip, açıklar. / İskelet kasının genel histolojik yapısını inceleyerek epimisyum, endomisyum ve perimisyum ayrımını yapabilir. İskelet kası hücrelerinin sayısı ve yerleşimi hakkında bilgi sahibidir.</t>
  </si>
  <si>
    <t>Boyun venleri, pectoral bölge kasları, abdominal bölge kaslarını kadavra ve/veya maket üzerinde gösterip, açıklar. / Düz kas ve kalp kasının genel histolojik yapısını mikroskopta inceleyerek hücrelerin yerleşimini ve şekillerini açıklayabilir.</t>
  </si>
  <si>
    <t>Kan pulcukları</t>
  </si>
  <si>
    <t>Kan pulcuklarının (trombositler) yapısal, fonksiyonel ve morfolojik özelliklerine hakimdir.</t>
  </si>
  <si>
    <t>14ANT.L.13 / 14HIS.L07</t>
  </si>
  <si>
    <t>14ANT.L.14 / 14HIS.L08</t>
  </si>
  <si>
    <t>Gluteal bölge kasları / Periferik kan hücreleri</t>
  </si>
  <si>
    <t>Uyluk bölge kasları / Kemik iliği histolojisi</t>
  </si>
  <si>
    <t>Gluteal bölge kaslarını kadavra ve/veya maket üzerinde gösterip,açıklar. / Kırmızı kan hücreleri, beyaz kan hücreleri ve trombositlerin yapısını mikroskopta inceleyebilir, lökositleri çekirdek özelliklerine göre kendi içinde sınıflandırabilir ve çizebilir.</t>
  </si>
  <si>
    <t>Uyluk bölge kaslarını kadavra ve/veya maket üzerinde gösterip,açıklar. / Kemik iliğinin histolojik yapısını mikroskop altında inceleyerek hematopoetik hücreleri ve megakaryositleri birbirinden ayırt edebilir.</t>
  </si>
  <si>
    <t>14HIS.12</t>
  </si>
  <si>
    <t>Kurulda anlatılan konular hakkında sorular sorabilir ve öneriler yaparak fikir alışverişinde bulunabilir.</t>
  </si>
  <si>
    <t>Sağlık Analına Özel İstatistiksel Yöntemler 1</t>
  </si>
  <si>
    <t>Sağlık alanına özel istatistiksel yöntemleri bilir.</t>
  </si>
  <si>
    <t>14BIS.03</t>
  </si>
  <si>
    <t>Sağlık Analına Özel İstatistiksel Yöntemler 2</t>
  </si>
  <si>
    <t>14BIS.04</t>
  </si>
  <si>
    <t>Sağlık Analına Özel İstatistiksel Yöntemler 3</t>
  </si>
  <si>
    <t>14BIS.05</t>
  </si>
  <si>
    <t>14BIS.06</t>
  </si>
  <si>
    <t>14BIS.07</t>
  </si>
  <si>
    <t>14BIS.08</t>
  </si>
  <si>
    <t>14BIS.09</t>
  </si>
  <si>
    <t>14BIS.10</t>
  </si>
  <si>
    <t>14BIS.11</t>
  </si>
  <si>
    <t>Parametrik ROC Analizi</t>
  </si>
  <si>
    <t>14BIS.12</t>
  </si>
  <si>
    <t>14BIS.13</t>
  </si>
  <si>
    <t>Non-Parametrik ROC Analizi</t>
  </si>
  <si>
    <t xml:space="preserve">ROC eğrisini bilir ve yorumlar. Parametrik olmayan ROC eğrisi yöntemini bilir ve parametrik olmayan ROC eğrisini hesaplar. Parametrik olmayan ROC  eğrisi yönteminin tıptaki önemini bilir. Parametrik olamayan ROC eğrisi altında kalan alanı teorik olarak hesaplar. Parametrik olmayan ROC eğrisindeki  kesme noktasını yorumlar. Parametrik olmayan ROC eğrisini kullanarak medikal tanı testlerin doğruluğunu değerlendirir. </t>
  </si>
  <si>
    <t>14BIS.14</t>
  </si>
  <si>
    <t>14BIS.15</t>
  </si>
  <si>
    <t>14BIS.16</t>
  </si>
  <si>
    <t>Dr. Öğr. Üyesi Cesareddin Dikmetaş</t>
  </si>
  <si>
    <t>Yüz bölgesinde bulunan kaslar / Subcutan girişimsel işlem uygulama becerisi(Uygulama)</t>
  </si>
  <si>
    <t>Prof. Dr. Figen TAŞER, Doç. Dr. Ahmet DURSUN, Dr. Öğr. Üyesi Ali KELEŞ / Dr. Öğr. Üyesi Cesareddin Dikmetaş</t>
  </si>
  <si>
    <t>Yüz bölgesinde bulunan kasları kadavra ve/veya maket üzerinde gösterip, açıklar. / Subcutan girişimsel işlem uygulama becerisi</t>
  </si>
  <si>
    <t>Sırt, ense bölgesinde bulunan kasları kadavra ve/veya maket üzerinde gösterip, açıklar. / Intramusküler  enjeksiyon uygulama becerisi kazanır.</t>
  </si>
  <si>
    <t>Sırt ve ense kasları / Intramusküler  enjeksiyon uygulama becerisi (Uygulama) 1</t>
  </si>
  <si>
    <t>Anatomi Uygulama A Grubu / Klinik Beceriler B Grubu</t>
  </si>
  <si>
    <t>Anatomi Uygulama B Grubu / Klinik Beceriler A Gurubu</t>
  </si>
  <si>
    <t>Klinik Beceriler A Grubu</t>
  </si>
  <si>
    <t>Klinik Beceriler B Grubu</t>
  </si>
  <si>
    <t>Histoloji ve Embriyoloji A Grubu / Klinik Beceriler B Grubu</t>
  </si>
  <si>
    <t>Histoloji ve Embriyoloji B Grubu / Klinik Beceriler A Grubu</t>
  </si>
  <si>
    <t>Sinir doku histolojisi / Venöz damar yolu açma uygulaması (Uygulama) 2</t>
  </si>
  <si>
    <t>Sinir dokusunun hücreleri / Venöz damar yolu açma uygulaması (Uygulama) 3</t>
  </si>
  <si>
    <t>Beyin, beyincik, omurilik ve periferik sinirlerin genel histolojik düzenlenişini mikroskopta inceleyebilir. Sinir liflerinin ve nöronların bulunduğu yere göre ak madde/gri madde ayrımı yapabilir. / Venöz damar yolu açma uygulamasını öğrenir ve uygular.</t>
  </si>
  <si>
    <t>Sinir dokusunun büyük ve küçük boyutlu nöronlarını ve glia hücrelerini mikroskopta inceleyerek birbirinden ayırt edebilir. / Venöz damar yolu açma uygulamasını öğrenir ve uygular.</t>
  </si>
  <si>
    <t>Venöz damar yolu açma uygulaması (Uygulama) 4</t>
  </si>
  <si>
    <t>Venöz damar yolu açma uygulaması (Uygulama) 5</t>
  </si>
  <si>
    <t>Periferik kan yaymasının hazırlanması ve boyanması / Venöz kan alma uygulaması (Uygulama) 1</t>
  </si>
  <si>
    <t>Periferik kan yaymasının değerlendirilmesi / Venöz kan alma uygulaması (Uygulama) 2</t>
  </si>
  <si>
    <t>Periferik kan yayması preparatı hazırlayabilir ve spesifik boyalar kullanarak preparatı mikroskop altında incelemeye hazır hale getirebilir. / Venöz kan alma uygulamasını öğrenir ve uygular.</t>
  </si>
  <si>
    <t>Hazırlanmış preparatı mikroskop altında inceleyerek hücrelerin şekilleri, boyanma özellikleri ve sayım yöntemleri hakkında bilgi verebilir. / Venöz kan alma uygulamasını öğrenir ve uygular.</t>
  </si>
  <si>
    <t>Venöz kan alma uygulaması (Uygulama) 3</t>
  </si>
  <si>
    <t>Anatomi Uygulama B Grubu / Klinik Beceriler A Grubu</t>
  </si>
  <si>
    <t>Bacak kasları. / Venöz kan alma uygulaması (Uygulama) 4</t>
  </si>
  <si>
    <t>Ayak kasları. / Venöz kan alma uygulaması (Uygulama) 5</t>
  </si>
  <si>
    <t>Bacak kaslarını kadavra ve/veya maket üzerinde gösterip,açıklar. / Venöz kan alma uygulamasını öğrenir ve uygular.</t>
  </si>
  <si>
    <t>Ayak kaslarını kadavra ve/veya maket üzerinde gösterip,açıklar. / Venöz kan alma uygulamasını öğrenir ve uygular.</t>
  </si>
  <si>
    <t>Minerallerin insandaki gereksinimlerine göre sınıflandırılmasının mantığını anlar.Makro, mikro, eser, ultraeser mineralleri öğrenir.</t>
  </si>
  <si>
    <t xml:space="preserve">Vücut kompartmanlarındaki elektrolit içeriklerini ve elektrolitlerin temel fonksiyonlarını öğrenir. </t>
  </si>
  <si>
    <t>Kemiğin bileşenlerini öğrenir. Osteoporoz kavramını, paratiroid d vitamini ve ostaoklasinin kemik sağlığı üzerindeki etkilerini öğrenir.</t>
  </si>
  <si>
    <t>Demir metabolik önemini öğrenir. Hemoglobin yapısında demirin yerleşimini kavrar. Demirin kanda taşınma ve dokularda depolanması, hücre membranından geçişi gibi konulara hakim olur.</t>
  </si>
  <si>
    <t>Kanın likit ve şekilli elemenlar biçimindeki içeriğine hakim olur. Her bir alt grubun biyokimyasal anlamda üstlendiği rolleri anlar.</t>
  </si>
  <si>
    <t>Vücut genel enerji koşullarında kas metabolizmasının yerin öğrenir.</t>
  </si>
  <si>
    <t>14ANT.L.17 / 14BYF.L01</t>
  </si>
  <si>
    <t>14ANT.L.18 / 14BYF.L02</t>
  </si>
  <si>
    <t>Anatomi Uygulama A Grubu / Biyofizik B Grubu</t>
  </si>
  <si>
    <t>Anatomi Uygulama B Grubu / Biyofizik A Grubu</t>
  </si>
  <si>
    <t xml:space="preserve">Alt ekstremite arterleri, venleri ve lenfatik yapıları / EMG </t>
  </si>
  <si>
    <t xml:space="preserve">Plexus lumbosacralis / EMG </t>
  </si>
  <si>
    <t>Alt ekstremitede bulunan arterleri, venleri ve lenfatik yapıları kadavra ve/veya maket üzerinde gösterip, açıklar. / Sinir-Kas Sistemi Üzerinden Elektriksel Aktiviteleri Kaydeder</t>
  </si>
  <si>
    <t>Plexus lumbosacralisi kadavra ve/veya maket üzerinde gösterip, açıklar. / Sinir-Kas Sistemi Üzerinden Elektriksel Aktiviteleri Kaydeder</t>
  </si>
  <si>
    <t>Prof. Dr. Emine Berrin YÜKSEL</t>
  </si>
  <si>
    <t>14TBK.17</t>
  </si>
  <si>
    <t>14TBK.18</t>
  </si>
  <si>
    <t>14ANT.L.01 / 14TKB.L01</t>
  </si>
  <si>
    <t>14ANT.L.02 / 14TKB.L02</t>
  </si>
  <si>
    <t>14HIS.L03 / 14TKB.L05</t>
  </si>
  <si>
    <t>14HIS.L04 / 14TKB.L06</t>
  </si>
  <si>
    <t>14TKB.L08</t>
  </si>
  <si>
    <t>14HIS.L05 / 14TKB.L09</t>
  </si>
  <si>
    <t>14HIS.L06 / 14TKB.L10</t>
  </si>
  <si>
    <t>14TKB.L10</t>
  </si>
  <si>
    <t>14TKB.L11</t>
  </si>
  <si>
    <t>14ANT.L.15 / 14TKB.L12</t>
  </si>
  <si>
    <t>14ANT.L.16 / 14TKB.L13</t>
  </si>
  <si>
    <t>14HIS.10</t>
  </si>
  <si>
    <t>14HIS.11</t>
  </si>
  <si>
    <t>Prof. Dr. Figen TAŞER, Doç. Dr. Ahmet DURSUN, Dr. Öğr. Üyesi Ali KELEŞ / Prof. Dr. Murat Çetin Rağbetli</t>
  </si>
  <si>
    <t>Prof. Dr. Murat Çetin Rağbetli / Dr. Öğr. Üyesi Cesareddin Dikmetaş</t>
  </si>
  <si>
    <t>Dekan:  Prof. Dr. Dursun ODABAŞ</t>
  </si>
  <si>
    <t>Dekan Yardımcısı ve Başkoordinatör: Prof. Dr. Figen TAŞER</t>
  </si>
  <si>
    <t>Prof. Dr.  Dursun ODABAŞ</t>
  </si>
  <si>
    <t>Prof. Dr. Murat Çetin Rağbetli / Dr. Öğr. Üyesi  Nuray Kılıç</t>
  </si>
  <si>
    <t>Dr. Öğr. Üyesi  Nuray Kılıç</t>
  </si>
  <si>
    <t>Prof. Dr. Figen TAŞER, Doç. Dr. Ahmet DURSUN, Dr. Öğr. Üyesi Ali KELEŞ / Dr. Öğr. Üyesi  Nuray Kılıç</t>
  </si>
  <si>
    <t>Doç. Dr. Bülent IŞIK, Dr. Öğr. Üyesi Derviş DAŞDELEN, Öğr.Gör. Zeynep ALTINKAYA, Öğr. Gör. Mustafa ÖZDAMAR / Prof. Dr. Murat Çetin Rağbetli</t>
  </si>
  <si>
    <t>Prof. Dr. Murat Çetin Rağbetli / Doç. Dr. H. Şeyma Akça</t>
  </si>
  <si>
    <t xml:space="preserve">Doç. Dr. Dilek Atik/ Doç. Dr. Bülent IŞIK, Dr. Öğr. Üyesi Derviş DAŞDELEN, Öğr.Gör. Zeynep ALTINKAYA, Öğr. Gör. Mustafa ÖZDAMAR </t>
  </si>
  <si>
    <t>Doç. Dr. H. Şeyma Akça</t>
  </si>
  <si>
    <t>Klinik Beceriler A Grubu / Fizyoloji Uygulama B Grubu</t>
  </si>
  <si>
    <t>Klinik Beceriler B Grubu / Fizyoloji Uygulama A Grubu</t>
  </si>
  <si>
    <t xml:space="preserve">Anatomi Uygulama A Grubu / Klinik Beceriler B Grubu </t>
  </si>
  <si>
    <t xml:space="preserve">Anatomi Uygulama B Grubu / Klinik Beceriler A Grubu </t>
  </si>
  <si>
    <t>Histoloji ve Embriyoloji  A Grubu / Klinik Beceriler B Grubu</t>
  </si>
  <si>
    <t>Histoloji ve Embriyoloji  B Grubu / Klinik Beceriler A Grubu</t>
  </si>
  <si>
    <t>12TBY.01</t>
  </si>
  <si>
    <t>12TBY.02</t>
  </si>
  <si>
    <t>12TBY.03</t>
  </si>
  <si>
    <t>12TBY.04</t>
  </si>
  <si>
    <t>12TBY.05</t>
  </si>
  <si>
    <t>12TBY.06</t>
  </si>
  <si>
    <t>12TBY.07</t>
  </si>
  <si>
    <t>12TBY.08</t>
  </si>
  <si>
    <t>12TBY.09</t>
  </si>
  <si>
    <t>12TBY.10</t>
  </si>
  <si>
    <t>12TBY.11</t>
  </si>
  <si>
    <t>12TBY.12</t>
  </si>
  <si>
    <t>12TBY.13</t>
  </si>
  <si>
    <t>12TBY.14</t>
  </si>
  <si>
    <t>12TBY.15</t>
  </si>
  <si>
    <t>12TBY.16</t>
  </si>
  <si>
    <t>12TBY.17</t>
  </si>
  <si>
    <t>12TBY.18</t>
  </si>
  <si>
    <t>12TBY.19</t>
  </si>
  <si>
    <t>12TBY.20</t>
  </si>
  <si>
    <t>12TBY.21</t>
  </si>
  <si>
    <t>12TBY.22</t>
  </si>
  <si>
    <t>12TBY.23</t>
  </si>
  <si>
    <t>12TBY.24</t>
  </si>
  <si>
    <t>12TBK.01</t>
  </si>
  <si>
    <t>12TBK.02</t>
  </si>
  <si>
    <t>12TBK.03</t>
  </si>
  <si>
    <t>12TBK.04</t>
  </si>
  <si>
    <t>12TBK.05</t>
  </si>
  <si>
    <t>12TBK.06</t>
  </si>
  <si>
    <t>12TBK.07</t>
  </si>
  <si>
    <t>12TBK.08</t>
  </si>
  <si>
    <t>12TBK.10</t>
  </si>
  <si>
    <t>12TBK.11</t>
  </si>
  <si>
    <t>12TBK.09</t>
  </si>
  <si>
    <t>12TBK.12</t>
  </si>
  <si>
    <t>12TBK.13</t>
  </si>
  <si>
    <t>12TBK.16</t>
  </si>
  <si>
    <t>12TBK.17</t>
  </si>
  <si>
    <t>12TBK.18</t>
  </si>
  <si>
    <t>12TBK.19</t>
  </si>
  <si>
    <t>12TBK.20</t>
  </si>
  <si>
    <t>12TBK.21</t>
  </si>
  <si>
    <t>12TBK.22</t>
  </si>
  <si>
    <t>12TBK.23</t>
  </si>
  <si>
    <t>12TBK.24</t>
  </si>
  <si>
    <t>12TBK.25</t>
  </si>
  <si>
    <t>12TBK.26</t>
  </si>
  <si>
    <t>12TBK.27</t>
  </si>
  <si>
    <t>12TBK.28</t>
  </si>
  <si>
    <t>12TBK.29</t>
  </si>
  <si>
    <t>Prof. Dr. Mahmut BAYKAN</t>
  </si>
  <si>
    <t>Sait Ramazan GÜLBAY</t>
  </si>
  <si>
    <t>TEBAD</t>
  </si>
  <si>
    <t xml:space="preserve">Bilim Tarihi Ve Bilim Felsefsi </t>
  </si>
  <si>
    <t>Prof. Dr. Füsun Sunar</t>
  </si>
  <si>
    <t>Bilim tarihini bilir ve felsefe ve bilim felsefefesini anlar</t>
  </si>
  <si>
    <t>11TEBAD01</t>
  </si>
  <si>
    <t>11TEBAD.02</t>
  </si>
  <si>
    <t>Tıp Eğitiminin amacı,tarihi ve gelişimi.</t>
  </si>
  <si>
    <t>Tıp eğitimi tarihini ve günümüze kadar ki gelişimini bilir ve önemini kavrar.</t>
  </si>
  <si>
    <t>11TEBAD.03</t>
  </si>
  <si>
    <t>Yetişkin eğitimi</t>
  </si>
  <si>
    <t>Yetişikin kimdir, yetişkin eğitiminin özellikleri nelerdir bilir.</t>
  </si>
  <si>
    <t>11TEBAD.05</t>
  </si>
  <si>
    <t>Tıp eğitiminde ölçme değerlendirme</t>
  </si>
  <si>
    <t>Ölçme ve değerlendirme nedir, nasıl kullanılır? Tıp eğitimide ölçme ve değerlendirmeyi bilir.</t>
  </si>
  <si>
    <t>11TEBAD.06</t>
  </si>
  <si>
    <t>Sağlığa genel bakış</t>
  </si>
  <si>
    <t>Dünya Sağlık Örgütünün sağlık tanımını bilir. Sağlık ve hasatlık kavramlarını bilir.</t>
  </si>
  <si>
    <t>11TEBAD.07</t>
  </si>
  <si>
    <t>Sağlıklı yaşama yönelik tehditler</t>
  </si>
  <si>
    <t>Sağlığa yönelik tehditleri bilir, madde kullanımı ve bağımlıkları tanır ve korumaya yönelik tedbirleri bilir.</t>
  </si>
  <si>
    <t>11TEBAD.08</t>
  </si>
  <si>
    <t>Sağlıklı yaşamın korunması</t>
  </si>
  <si>
    <t>Sağlıkta temel, birincil, iikincil ve üçüncül koruma yöntemlerini bilir.</t>
  </si>
  <si>
    <t>12TEBAD.01</t>
  </si>
  <si>
    <t>Probleme Dayaılı Öğrenimin (PDÖ) amacı, hedefleri ve çıktılarını bilir.</t>
  </si>
  <si>
    <t>Neden Probleme dayalı öğrenim (PDÖ)</t>
  </si>
  <si>
    <t>12TEBAD.02</t>
  </si>
  <si>
    <t>PDÖ uygulamsını demo olarak bilir ve uygular</t>
  </si>
  <si>
    <t>12TEBAD.03</t>
  </si>
  <si>
    <t>12TEBAD.04</t>
  </si>
  <si>
    <t>12TEBAD.05</t>
  </si>
  <si>
    <t>PDÖ Tanıtım</t>
  </si>
  <si>
    <t>Kanıta Dayaı Tıbbın (KDT) amacı, teşhisten tedaviye kullanımını bilir.</t>
  </si>
  <si>
    <t xml:space="preserve"> Neden KDT (Kanıta Dayalı Tıp )</t>
  </si>
  <si>
    <t>12TEBAD.L01</t>
  </si>
  <si>
    <t>KDT uygulama becerisini kazanır.</t>
  </si>
  <si>
    <t>12TEBAD.L02</t>
  </si>
  <si>
    <t>KDT A Grubu</t>
  </si>
  <si>
    <t>KDT B Grubu</t>
  </si>
  <si>
    <t>KDT Uygulaması</t>
  </si>
  <si>
    <t>KDT C Grubu</t>
  </si>
  <si>
    <t>KDT D Grubu</t>
  </si>
  <si>
    <t>13TEBAD.01</t>
  </si>
  <si>
    <t>Bilim, Tıp ve araştırma ilişkisi</t>
  </si>
  <si>
    <t>Bilim nedir, Tıp bilimi ve araştırma ilşkisini kavrar ve önemini bilir</t>
  </si>
  <si>
    <t>13TEBAD.02</t>
  </si>
  <si>
    <t>Bilimsel araştırma süreci</t>
  </si>
  <si>
    <t>Bilimsel araştırma süreçlerini bilir ve tanır ve kulalnır</t>
  </si>
  <si>
    <t>13TEBAD.03</t>
  </si>
  <si>
    <t>Bilimsel nitelikler</t>
  </si>
  <si>
    <t>Bilimsel nitelikleri sıralıyabilir, bilimsel bilginin özelliklerini tartışabir ve bilimin değerlerini savunabilir.</t>
  </si>
  <si>
    <t>13TEBAD.L01</t>
  </si>
  <si>
    <t>Gerçek hasta senaryolarını çözümlemeyi, kendi kendine öğrenme, gurup çalışma becerilerini kazanır.</t>
  </si>
  <si>
    <t>PDÖ 1. Oturum</t>
  </si>
  <si>
    <t>PDÖ 2. Oturum</t>
  </si>
  <si>
    <t>PDÖ 3. Oturum</t>
  </si>
  <si>
    <t>PDÖ Uygulaması</t>
  </si>
  <si>
    <t>13TEBAD.04</t>
  </si>
  <si>
    <t>Araştırma türleri</t>
  </si>
  <si>
    <t>Araştırma türlerini sıralıyabilir, nitel ve nicel araştırma kavramlarını açıklayabilir , arasındaki farkalrı bilir ve bilimsel araştırmada araştırma türünün etkisini tartıaşabilir.</t>
  </si>
  <si>
    <t>13TEBAD.05</t>
  </si>
  <si>
    <t>Araştırma yöntemlerinin kökenleri</t>
  </si>
  <si>
    <t>Araştırma tarihini, bilimsel yöntem tarihini ve sosyolojik ve etnik kökkenlerin etkilerini bilir.</t>
  </si>
  <si>
    <t>13TEBAD.06</t>
  </si>
  <si>
    <t>Hipotez , teori ve yasa kavramları</t>
  </si>
  <si>
    <t>Hipotez, teori ve yasayı tanımlayabilir.Bilim içinde hipotez, teori ve yasanın yerini tartışabilir.Araştırma sürecinde hipotez oluşturmanın önemini özetleyebilir.</t>
  </si>
  <si>
    <t>13TEBAD.08</t>
  </si>
  <si>
    <t>Bilimsel makale nedir, amacı nedir bilir. Amaca uygun makale seçimini ve değerlendirmesini bilir.</t>
  </si>
  <si>
    <t>Amaca Uygun Makale Seçimi</t>
  </si>
  <si>
    <t>13TEBAD.07</t>
  </si>
  <si>
    <t>Araştırma etiği</t>
  </si>
  <si>
    <t>Bilim etğinin temel ilkelerini bilir,bilimde etik dışı davaranışları bilir ve önlemenin önemini anlar.</t>
  </si>
  <si>
    <t>14TEBAD.01</t>
  </si>
  <si>
    <t>Tıp ve sanat</t>
  </si>
  <si>
    <t xml:space="preserve"> Öğrenmde sanatın önemini , tıp eğitiminde sanatın işlemini bilir.</t>
  </si>
  <si>
    <t>14TEBAD.02</t>
  </si>
  <si>
    <t>Etkili sunum yapma</t>
  </si>
  <si>
    <t>Sunum yapmanın acı, olumlu olumsuz yanlarını, sunumum bölümlerini ve iletişim ve beden dilinin etkilsini bilir.</t>
  </si>
  <si>
    <t>14TEBAD.03</t>
  </si>
  <si>
    <t>Poster hazırlama</t>
  </si>
  <si>
    <t>Poster nedir, ne için kullanılır, etkili bir poster nasıl hazırlanır bilir.</t>
  </si>
  <si>
    <t>14TEBAD.04</t>
  </si>
  <si>
    <t>Poster hazırlama ve sunma becerisi kazanmayı bilir.</t>
  </si>
  <si>
    <t>Poster Sunumu</t>
  </si>
  <si>
    <t>14TEBAD.L01</t>
  </si>
  <si>
    <t>11TEBAD.04</t>
  </si>
  <si>
    <t>Tıp eğitiminde öğrenme yöntemleri nelerdir? Öğrenme startejileri ve stilleri nelerdir bilir.</t>
  </si>
  <si>
    <t>Tıp Eğitiminde Öğrenme Yöntemi</t>
  </si>
  <si>
    <t>TEBAD Uygulama</t>
  </si>
  <si>
    <t>12TEBAD.06</t>
  </si>
  <si>
    <t>12TEBAD.07</t>
  </si>
  <si>
    <t>12TEBAD.08</t>
  </si>
  <si>
    <t>13TEBAD.L02</t>
  </si>
  <si>
    <t>13TEBAD.L03</t>
  </si>
  <si>
    <t>13TEBAD.L04</t>
  </si>
  <si>
    <t>13TEBAD.L05</t>
  </si>
  <si>
    <t>13TEBAD.L06</t>
  </si>
  <si>
    <t>14TEBAD.05</t>
  </si>
  <si>
    <t>14TEBAD.06</t>
  </si>
  <si>
    <t>14TEBAD.07</t>
  </si>
  <si>
    <t>14TEBAD.L02</t>
  </si>
  <si>
    <t>14TEBAD.L03</t>
  </si>
  <si>
    <t>14TEBAD.L04</t>
  </si>
  <si>
    <t>14TEBAD.L05</t>
  </si>
  <si>
    <t>14TEBAD.L06</t>
  </si>
  <si>
    <t>Dr. Berna ERAYMAN</t>
  </si>
  <si>
    <t>Bilgi ve bilim nedir? Etik-Ahlak-Deontoloji nedir?</t>
  </si>
  <si>
    <t>Tıbbi etik kavramı, doğuşu, ilkeleri</t>
  </si>
  <si>
    <t>Savunmasız gruplar</t>
  </si>
  <si>
    <t>Helsinki bildirgesi ve aydınlatılmış onam</t>
  </si>
  <si>
    <t>Etik kurullar</t>
  </si>
  <si>
    <t>Hastalık Kavramı</t>
  </si>
  <si>
    <t>Anatomi Laboratuvarı Tanıtımı /DNA ve RNA İzolasyonu</t>
  </si>
  <si>
    <t>Anatomi Laboratuvarını tanır./ DNA ve RNA izolasyon aşamalarını farklı örneklerle uygulayarak öğrenir ve izole eder. İzole edilen DNA ve RNA örneklerinin hangi çalışmalarda kullanılacağını ve prensiplerini öğrenir.</t>
  </si>
  <si>
    <t>14:00 Yabancı Dil Muafiyet Sınavı</t>
  </si>
  <si>
    <t>Tıbbi Biyoloji A ve B Grubu (Ders Amfisi)</t>
  </si>
  <si>
    <t>Teorik ders saati toplamı: 145</t>
  </si>
  <si>
    <t>Pratik ders saati toplamı: 37</t>
  </si>
  <si>
    <t>Teorik Puanı:80</t>
  </si>
  <si>
    <t>Uygulama Puanı:20</t>
  </si>
  <si>
    <t>OR KALITIMIN ÖZELLİKLERİ</t>
  </si>
  <si>
    <t>OR KALITIMA AİT ÖRNEKLER</t>
  </si>
  <si>
    <t>GONOZOMAL KALITIMA AİT ÖRNEKLER</t>
  </si>
  <si>
    <t>MENDELYEN OLMAYAN KALITIMIN ÖZELLİKLERİ</t>
  </si>
  <si>
    <t>MENDELYEN OLMAYAN KALITIMIN ÖRNEKLERİ</t>
  </si>
  <si>
    <t>Otozomal dominant kalıtım özelliklerini bilir</t>
  </si>
  <si>
    <t>SINAV-Seçmeli Ders 2 -Tıbbi İngilizce</t>
  </si>
  <si>
    <t>SINAV-Seçmeli Ders 1 -İletişim Becerileri</t>
  </si>
  <si>
    <t>ORTAK DERSLER</t>
  </si>
  <si>
    <t>SINAV</t>
  </si>
  <si>
    <t>Dr.Öğr.Üyesi  Cesreddin Dikmetaş</t>
  </si>
  <si>
    <t>Doç.Dr.H.Şeyma AKÇA</t>
  </si>
  <si>
    <t xml:space="preserve">Tıbbi Biyoloji </t>
  </si>
  <si>
    <t>Anatomi Demonstrasyon I</t>
  </si>
  <si>
    <t>Anatomi Demonstrasyon II</t>
  </si>
  <si>
    <t>SEÇMELİ-TIBBİ İNGİLİZCE</t>
  </si>
  <si>
    <t>SEÇMELİ-İLETİŞİM BECERİLERİ</t>
  </si>
  <si>
    <t>15:30 Biyofizik Uygulama Sınavı</t>
  </si>
</sst>
</file>

<file path=xl/styles.xml><?xml version="1.0" encoding="utf-8"?>
<styleSheet xmlns="http://schemas.openxmlformats.org/spreadsheetml/2006/main">
  <fonts count="85">
    <font>
      <sz val="12"/>
      <color theme="1"/>
      <name val="Calibri"/>
      <family val="2"/>
      <scheme val="minor"/>
    </font>
    <font>
      <sz val="11"/>
      <color theme="1"/>
      <name val="Calibri"/>
      <family val="2"/>
      <charset val="162"/>
      <scheme val="minor"/>
    </font>
    <font>
      <sz val="12"/>
      <color indexed="8"/>
      <name val="Times New Roman"/>
      <family val="1"/>
      <charset val="162"/>
    </font>
    <font>
      <b/>
      <sz val="12"/>
      <name val="Times New Roman"/>
      <family val="1"/>
      <charset val="162"/>
    </font>
    <font>
      <b/>
      <sz val="12"/>
      <color indexed="8"/>
      <name val="Times New Roman"/>
      <family val="1"/>
      <charset val="162"/>
    </font>
    <font>
      <sz val="12"/>
      <name val="Times New Roman"/>
      <family val="1"/>
      <charset val="162"/>
    </font>
    <font>
      <sz val="8"/>
      <name val="Calibri"/>
      <family val="2"/>
    </font>
    <font>
      <b/>
      <sz val="12"/>
      <color indexed="10"/>
      <name val="Times New Roman"/>
      <family val="1"/>
      <charset val="162"/>
    </font>
    <font>
      <sz val="10"/>
      <name val="Times New Roman"/>
      <family val="1"/>
      <charset val="162"/>
    </font>
    <font>
      <b/>
      <sz val="10"/>
      <name val="Times New Roman"/>
      <family val="1"/>
      <charset val="162"/>
    </font>
    <font>
      <sz val="11"/>
      <color indexed="10"/>
      <name val="Calibri"/>
      <family val="2"/>
      <charset val="162"/>
    </font>
    <font>
      <sz val="11"/>
      <name val="Times New Roman"/>
      <family val="1"/>
      <charset val="162"/>
    </font>
    <font>
      <sz val="10"/>
      <name val="Calibri"/>
      <family val="2"/>
      <charset val="162"/>
    </font>
    <font>
      <sz val="10"/>
      <name val="Times New Roman"/>
      <family val="1"/>
      <charset val="162"/>
    </font>
    <font>
      <sz val="8"/>
      <name val="Calibri"/>
      <family val="2"/>
    </font>
    <font>
      <sz val="8"/>
      <name val="Calibri"/>
      <family val="2"/>
    </font>
    <font>
      <sz val="8"/>
      <name val="Calibri"/>
      <family val="2"/>
    </font>
    <font>
      <sz val="8"/>
      <name val="Calibri"/>
      <family val="2"/>
    </font>
    <font>
      <sz val="8"/>
      <name val="Calibri"/>
      <family val="2"/>
    </font>
    <font>
      <sz val="8"/>
      <name val="Calibri"/>
      <family val="2"/>
    </font>
    <font>
      <sz val="8"/>
      <name val="Calibri"/>
      <family val="2"/>
    </font>
    <font>
      <strike/>
      <sz val="12"/>
      <name val="Times New Roman"/>
      <family val="1"/>
      <charset val="162"/>
    </font>
    <font>
      <sz val="8"/>
      <name val="Calibri"/>
      <family val="2"/>
    </font>
    <font>
      <sz val="16"/>
      <name val="Times New Roman"/>
      <family val="1"/>
      <charset val="162"/>
    </font>
    <font>
      <b/>
      <sz val="16"/>
      <name val="Times New Roman"/>
      <family val="1"/>
      <charset val="162"/>
    </font>
    <font>
      <sz val="8"/>
      <name val="Calibri"/>
      <family val="2"/>
    </font>
    <font>
      <sz val="12"/>
      <color theme="1"/>
      <name val="Calibri"/>
      <family val="2"/>
      <scheme val="minor"/>
    </font>
    <font>
      <b/>
      <sz val="12"/>
      <color rgb="FFFA7D00"/>
      <name val="Calibri"/>
      <family val="2"/>
      <scheme val="minor"/>
    </font>
    <font>
      <sz val="11"/>
      <color theme="1"/>
      <name val="Calibri"/>
      <family val="2"/>
      <scheme val="minor"/>
    </font>
    <font>
      <sz val="11"/>
      <color rgb="FF000000"/>
      <name val="Calibri"/>
      <family val="2"/>
      <charset val="162"/>
    </font>
    <font>
      <sz val="11"/>
      <color theme="1"/>
      <name val="Calibri"/>
      <family val="2"/>
      <charset val="162"/>
      <scheme val="minor"/>
    </font>
    <font>
      <sz val="11"/>
      <color rgb="FF000000"/>
      <name val="Calibri"/>
      <family val="2"/>
      <charset val="162"/>
      <scheme val="minor"/>
    </font>
    <font>
      <sz val="12"/>
      <color rgb="FFFF0000"/>
      <name val="Calibri"/>
      <family val="2"/>
      <scheme val="minor"/>
    </font>
    <font>
      <sz val="12"/>
      <color theme="1"/>
      <name val="Times New Roman"/>
      <family val="1"/>
      <charset val="162"/>
    </font>
    <font>
      <b/>
      <sz val="12"/>
      <color theme="1"/>
      <name val="Times New Roman"/>
      <family val="1"/>
      <charset val="162"/>
    </font>
    <font>
      <b/>
      <sz val="12"/>
      <color rgb="FF000000"/>
      <name val="Times New Roman"/>
      <family val="1"/>
      <charset val="162"/>
    </font>
    <font>
      <sz val="12"/>
      <color rgb="FF000000"/>
      <name val="Times New Roman"/>
      <family val="1"/>
      <charset val="162"/>
    </font>
    <font>
      <sz val="12"/>
      <color rgb="FFFF0000"/>
      <name val="Times New Roman"/>
      <family val="1"/>
      <charset val="162"/>
    </font>
    <font>
      <sz val="12"/>
      <color rgb="FF008000"/>
      <name val="Times New Roman"/>
      <family val="1"/>
      <charset val="162"/>
    </font>
    <font>
      <b/>
      <sz val="12"/>
      <color rgb="FFFF0000"/>
      <name val="Times New Roman"/>
      <family val="1"/>
      <charset val="162"/>
    </font>
    <font>
      <sz val="12"/>
      <color rgb="FF333333"/>
      <name val="Times New Roman"/>
      <family val="1"/>
      <charset val="162"/>
    </font>
    <font>
      <b/>
      <sz val="16"/>
      <color rgb="FFFF0000"/>
      <name val="Times New Roman"/>
      <family val="1"/>
      <charset val="162"/>
    </font>
    <font>
      <b/>
      <sz val="16"/>
      <color rgb="FFFF0000"/>
      <name val="Calibri"/>
      <family val="2"/>
      <charset val="162"/>
      <scheme val="minor"/>
    </font>
    <font>
      <sz val="12"/>
      <name val="Calibri"/>
      <family val="2"/>
      <scheme val="minor"/>
    </font>
    <font>
      <b/>
      <sz val="22"/>
      <color rgb="FF000000"/>
      <name val="Times New Roman"/>
      <family val="1"/>
      <charset val="162"/>
    </font>
    <font>
      <sz val="10"/>
      <color rgb="FF000000"/>
      <name val="Times New Roman"/>
      <family val="1"/>
      <charset val="162"/>
    </font>
    <font>
      <b/>
      <sz val="10"/>
      <color rgb="FF000000"/>
      <name val="Times New Roman"/>
      <family val="1"/>
      <charset val="162"/>
    </font>
    <font>
      <sz val="10"/>
      <color theme="1"/>
      <name val="Times New Roman"/>
      <family val="1"/>
      <charset val="162"/>
    </font>
    <font>
      <sz val="10"/>
      <color rgb="FFFF0000"/>
      <name val="Times New Roman"/>
      <family val="1"/>
      <charset val="162"/>
    </font>
    <font>
      <sz val="10"/>
      <color rgb="FFFFFF00"/>
      <name val="Times New Roman"/>
      <family val="1"/>
      <charset val="162"/>
    </font>
    <font>
      <b/>
      <sz val="10"/>
      <color rgb="FFFF0000"/>
      <name val="Times New Roman"/>
      <family val="1"/>
      <charset val="162"/>
    </font>
    <font>
      <sz val="9"/>
      <color theme="1"/>
      <name val="Times New Roman"/>
      <family val="1"/>
      <charset val="162"/>
    </font>
    <font>
      <sz val="9"/>
      <color rgb="FFFF0000"/>
      <name val="Times New Roman"/>
      <family val="1"/>
      <charset val="162"/>
    </font>
    <font>
      <sz val="11"/>
      <color rgb="FFFF0000"/>
      <name val="Calibri"/>
      <family val="2"/>
      <charset val="162"/>
    </font>
    <font>
      <b/>
      <sz val="10"/>
      <color theme="1"/>
      <name val="Times New Roman"/>
      <family val="1"/>
      <charset val="162"/>
    </font>
    <font>
      <sz val="11"/>
      <color rgb="FF000000"/>
      <name val="Times New Roman"/>
      <family val="1"/>
      <charset val="162"/>
    </font>
    <font>
      <b/>
      <sz val="11"/>
      <color rgb="FF000000"/>
      <name val="Times New Roman"/>
      <family val="1"/>
      <charset val="162"/>
    </font>
    <font>
      <sz val="11"/>
      <color rgb="FFFF0000"/>
      <name val="Times New Roman"/>
      <family val="1"/>
      <charset val="162"/>
    </font>
    <font>
      <sz val="10"/>
      <color rgb="FF000000"/>
      <name val="Calibri"/>
      <family val="2"/>
      <charset val="162"/>
      <scheme val="minor"/>
    </font>
    <font>
      <sz val="9"/>
      <color rgb="FF000000"/>
      <name val="Calibri"/>
      <family val="2"/>
      <charset val="162"/>
      <scheme val="minor"/>
    </font>
    <font>
      <b/>
      <sz val="11"/>
      <color theme="1"/>
      <name val="Calibri"/>
      <family val="2"/>
      <charset val="162"/>
      <scheme val="minor"/>
    </font>
    <font>
      <b/>
      <sz val="11"/>
      <color theme="1"/>
      <name val="Times New Roman"/>
      <family val="1"/>
      <charset val="162"/>
    </font>
    <font>
      <sz val="11"/>
      <color theme="1"/>
      <name val="Times New Roman"/>
      <family val="1"/>
      <charset val="162"/>
    </font>
    <font>
      <sz val="12"/>
      <color theme="1"/>
      <name val="Calibri"/>
      <family val="2"/>
      <charset val="162"/>
      <scheme val="minor"/>
    </font>
    <font>
      <sz val="10"/>
      <color theme="1"/>
      <name val="Calibri"/>
      <family val="2"/>
      <scheme val="minor"/>
    </font>
    <font>
      <sz val="24"/>
      <color rgb="FFFF0000"/>
      <name val="Calibri"/>
      <family val="2"/>
      <scheme val="minor"/>
    </font>
    <font>
      <strike/>
      <sz val="12"/>
      <color rgb="FF000000"/>
      <name val="Times New Roman"/>
      <family val="1"/>
      <charset val="162"/>
    </font>
    <font>
      <strike/>
      <sz val="12"/>
      <color theme="1"/>
      <name val="Times New Roman"/>
      <family val="1"/>
      <charset val="162"/>
    </font>
    <font>
      <strike/>
      <sz val="12"/>
      <color rgb="FF333333"/>
      <name val="Times New Roman"/>
      <family val="1"/>
      <charset val="162"/>
    </font>
    <font>
      <strike/>
      <sz val="12"/>
      <color rgb="FFFF0000"/>
      <name val="Times New Roman"/>
      <family val="1"/>
      <charset val="162"/>
    </font>
    <font>
      <sz val="16"/>
      <color theme="1"/>
      <name val="Times New Roman"/>
      <family val="1"/>
      <charset val="162"/>
    </font>
    <font>
      <b/>
      <sz val="16"/>
      <color theme="1"/>
      <name val="Times New Roman"/>
      <family val="1"/>
      <charset val="162"/>
    </font>
    <font>
      <sz val="16"/>
      <color rgb="FF000000"/>
      <name val="Times New Roman"/>
      <family val="1"/>
      <charset val="162"/>
    </font>
    <font>
      <sz val="16"/>
      <color rgb="FFFF0000"/>
      <name val="Times New Roman"/>
      <family val="1"/>
      <charset val="162"/>
    </font>
    <font>
      <b/>
      <sz val="16"/>
      <color rgb="FF000000"/>
      <name val="Times New Roman"/>
      <family val="1"/>
      <charset val="162"/>
    </font>
    <font>
      <sz val="16"/>
      <color theme="5"/>
      <name val="Times New Roman"/>
      <family val="1"/>
      <charset val="162"/>
    </font>
    <font>
      <u val="double"/>
      <sz val="12"/>
      <color rgb="FFFF0000"/>
      <name val="Times New Roman"/>
      <family val="1"/>
      <charset val="162"/>
    </font>
    <font>
      <sz val="18"/>
      <color theme="1"/>
      <name val="Times New Roman"/>
      <family val="1"/>
      <charset val="162"/>
    </font>
    <font>
      <sz val="12"/>
      <color rgb="FF00B0F0"/>
      <name val="Times New Roman"/>
      <family val="1"/>
      <charset val="162"/>
    </font>
    <font>
      <b/>
      <sz val="18"/>
      <color rgb="FF000000"/>
      <name val="Times New Roman"/>
      <family val="1"/>
      <charset val="162"/>
    </font>
    <font>
      <u val="double"/>
      <sz val="12"/>
      <color theme="1"/>
      <name val="Times New Roman"/>
      <family val="1"/>
      <charset val="162"/>
    </font>
    <font>
      <b/>
      <sz val="12"/>
      <color rgb="FFFF0000"/>
      <name val="Calibri"/>
      <family val="2"/>
      <charset val="162"/>
      <scheme val="minor"/>
    </font>
    <font>
      <sz val="8"/>
      <name val="Calibri"/>
      <family val="2"/>
      <scheme val="minor"/>
    </font>
    <font>
      <b/>
      <u/>
      <sz val="20"/>
      <color rgb="FFFF0000"/>
      <name val="Times New Roman"/>
      <family val="1"/>
      <charset val="162"/>
    </font>
    <font>
      <b/>
      <sz val="12"/>
      <color rgb="FFFF0000"/>
      <name val="Calibri"/>
      <family val="2"/>
      <scheme val="minor"/>
    </font>
  </fonts>
  <fills count="31">
    <fill>
      <patternFill patternType="none"/>
    </fill>
    <fill>
      <patternFill patternType="gray125"/>
    </fill>
    <fill>
      <patternFill patternType="solid">
        <fgColor rgb="FFF2F2F2"/>
      </patternFill>
    </fill>
    <fill>
      <patternFill patternType="solid">
        <fgColor rgb="FF00B0F0"/>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theme="0"/>
        <bgColor rgb="FFD8D8D8"/>
      </patternFill>
    </fill>
    <fill>
      <patternFill patternType="solid">
        <fgColor rgb="FFFFFFFF"/>
        <bgColor rgb="FFD9D9D9"/>
      </patternFill>
    </fill>
    <fill>
      <patternFill patternType="solid">
        <fgColor rgb="FFFFFFFF"/>
        <bgColor rgb="FFD8D8D8"/>
      </patternFill>
    </fill>
    <fill>
      <patternFill patternType="solid">
        <fgColor rgb="FFFFFFFF"/>
        <bgColor rgb="FF000000"/>
      </patternFill>
    </fill>
    <fill>
      <patternFill patternType="solid">
        <fgColor theme="0"/>
        <bgColor theme="0" tint="-0.14999847407452621"/>
      </patternFill>
    </fill>
    <fill>
      <patternFill patternType="solid">
        <fgColor rgb="FFBFBFBF"/>
        <bgColor rgb="FF000000"/>
      </patternFill>
    </fill>
    <fill>
      <patternFill patternType="solid">
        <fgColor rgb="FFFABF8F"/>
        <bgColor rgb="FF000000"/>
      </patternFill>
    </fill>
    <fill>
      <patternFill patternType="solid">
        <fgColor rgb="FFFFFFFF"/>
        <bgColor rgb="FFFFFFFF"/>
      </patternFill>
    </fill>
    <fill>
      <patternFill patternType="solid">
        <fgColor theme="7" tint="0.79998168889431442"/>
        <bgColor indexed="64"/>
      </patternFill>
    </fill>
    <fill>
      <patternFill patternType="solid">
        <fgColor theme="0"/>
        <bgColor rgb="FFFFFFFF"/>
      </patternFill>
    </fill>
    <fill>
      <patternFill patternType="solid">
        <fgColor theme="0"/>
        <bgColor rgb="FF000000"/>
      </patternFill>
    </fill>
    <fill>
      <patternFill patternType="solid">
        <fgColor rgb="FFFFFF00"/>
        <bgColor rgb="FF000000"/>
      </patternFill>
    </fill>
    <fill>
      <patternFill patternType="solid">
        <fgColor rgb="FFFFFF00"/>
        <bgColor rgb="FFFFFF00"/>
      </patternFill>
    </fill>
    <fill>
      <patternFill patternType="solid">
        <fgColor rgb="FFFFFFFF"/>
        <bgColor rgb="FFFFFFCC"/>
      </patternFill>
    </fill>
    <fill>
      <patternFill patternType="solid">
        <fgColor theme="0"/>
        <bgColor rgb="FFFFFF00"/>
      </patternFill>
    </fill>
    <fill>
      <patternFill patternType="solid">
        <fgColor theme="2"/>
        <bgColor indexed="64"/>
      </patternFill>
    </fill>
    <fill>
      <patternFill patternType="solid">
        <fgColor theme="9"/>
        <bgColor indexed="64"/>
      </patternFill>
    </fill>
    <fill>
      <patternFill patternType="solid">
        <fgColor theme="2"/>
        <bgColor rgb="FF000000"/>
      </patternFill>
    </fill>
    <fill>
      <patternFill patternType="solid">
        <fgColor theme="4" tint="0.59999389629810485"/>
        <bgColor indexed="64"/>
      </patternFill>
    </fill>
    <fill>
      <patternFill patternType="solid">
        <fgColor theme="2"/>
        <bgColor rgb="FFD9D9D9"/>
      </patternFill>
    </fill>
    <fill>
      <patternFill patternType="solid">
        <fgColor theme="2"/>
        <bgColor rgb="FFD8D8D8"/>
      </patternFill>
    </fill>
    <fill>
      <patternFill patternType="solid">
        <fgColor rgb="FF00B0F0"/>
        <bgColor rgb="FF000000"/>
      </patternFill>
    </fill>
    <fill>
      <patternFill patternType="solid">
        <fgColor theme="3"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bottom/>
      <diagonal/>
    </border>
    <border>
      <left style="thin">
        <color rgb="FF000000"/>
      </left>
      <right style="thin">
        <color indexed="64"/>
      </right>
      <top style="thin">
        <color rgb="FF000000"/>
      </top>
      <bottom style="thin">
        <color indexed="64"/>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style="thin">
        <color rgb="FFFF0000"/>
      </right>
      <top/>
      <bottom style="thin">
        <color rgb="FFFF0000"/>
      </bottom>
      <diagonal/>
    </border>
    <border>
      <left style="thin">
        <color indexed="64"/>
      </left>
      <right/>
      <top style="thin">
        <color rgb="FFFF0000"/>
      </top>
      <bottom/>
      <diagonal/>
    </border>
    <border>
      <left/>
      <right style="thin">
        <color indexed="64"/>
      </right>
      <top style="thin">
        <color rgb="FFFF0000"/>
      </top>
      <bottom/>
      <diagonal/>
    </border>
    <border>
      <left/>
      <right/>
      <top style="thin">
        <color rgb="FF000000"/>
      </top>
      <bottom/>
      <diagonal/>
    </border>
    <border>
      <left style="thin">
        <color indexed="64"/>
      </left>
      <right style="medium">
        <color indexed="64"/>
      </right>
      <top/>
      <bottom style="thin">
        <color indexed="64"/>
      </bottom>
      <diagonal/>
    </border>
  </borders>
  <cellStyleXfs count="13">
    <xf numFmtId="0" fontId="0" fillId="0" borderId="0"/>
    <xf numFmtId="0" fontId="27" fillId="2" borderId="21" applyNumberFormat="0" applyAlignment="0" applyProtection="0"/>
    <xf numFmtId="0" fontId="28" fillId="0" borderId="0"/>
    <xf numFmtId="0" fontId="29" fillId="0" borderId="0"/>
    <xf numFmtId="0" fontId="29" fillId="0" borderId="0"/>
    <xf numFmtId="0" fontId="29" fillId="0" borderId="0"/>
    <xf numFmtId="0" fontId="28" fillId="0" borderId="0"/>
    <xf numFmtId="0" fontId="30" fillId="0" borderId="0"/>
    <xf numFmtId="0" fontId="29" fillId="0" borderId="0"/>
    <xf numFmtId="0" fontId="31" fillId="0" borderId="0"/>
    <xf numFmtId="0" fontId="26" fillId="0" borderId="0"/>
    <xf numFmtId="0" fontId="29" fillId="0" borderId="0"/>
    <xf numFmtId="0" fontId="1" fillId="0" borderId="0"/>
  </cellStyleXfs>
  <cellXfs count="1072">
    <xf numFmtId="0" fontId="0" fillId="0" borderId="0" xfId="0"/>
    <xf numFmtId="0" fontId="33" fillId="0" borderId="0" xfId="0" applyFont="1" applyAlignment="1">
      <alignment horizontal="center"/>
    </xf>
    <xf numFmtId="0" fontId="3" fillId="3" borderId="0" xfId="0" applyFont="1" applyFill="1"/>
    <xf numFmtId="0" fontId="34" fillId="0" borderId="0" xfId="0" applyFont="1" applyAlignment="1">
      <alignment horizontal="center" wrapText="1"/>
    </xf>
    <xf numFmtId="0" fontId="33" fillId="0" borderId="0" xfId="0" applyFont="1" applyAlignment="1">
      <alignment horizontal="center" wrapText="1"/>
    </xf>
    <xf numFmtId="0" fontId="33" fillId="0" borderId="0" xfId="0" applyFont="1"/>
    <xf numFmtId="0" fontId="33" fillId="0" borderId="1" xfId="0" applyFont="1" applyBorder="1" applyAlignment="1">
      <alignment horizontal="center" vertical="center"/>
    </xf>
    <xf numFmtId="0" fontId="3" fillId="3" borderId="1" xfId="0" applyFont="1" applyFill="1" applyBorder="1" applyAlignment="1">
      <alignment horizontal="left" vertical="center" wrapText="1"/>
    </xf>
    <xf numFmtId="0" fontId="33" fillId="0" borderId="1" xfId="0" applyFont="1" applyBorder="1" applyAlignment="1">
      <alignment horizontal="left" vertical="center"/>
    </xf>
    <xf numFmtId="0" fontId="5" fillId="0" borderId="0" xfId="0" applyFont="1" applyAlignment="1">
      <alignment horizontal="center" wrapText="1"/>
    </xf>
    <xf numFmtId="0" fontId="4" fillId="0" borderId="0" xfId="0" applyFont="1" applyAlignment="1">
      <alignment horizontal="center"/>
    </xf>
    <xf numFmtId="0" fontId="33" fillId="0" borderId="0" xfId="0" applyFont="1" applyAlignment="1">
      <alignment wrapText="1"/>
    </xf>
    <xf numFmtId="0" fontId="5" fillId="0" borderId="0" xfId="0" applyFont="1"/>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5" fillId="0" borderId="1" xfId="0" applyFont="1" applyBorder="1" applyAlignment="1">
      <alignment horizontal="center"/>
    </xf>
    <xf numFmtId="0" fontId="5" fillId="0" borderId="0" xfId="0" applyFont="1" applyAlignment="1">
      <alignment horizontal="left" vertical="center" wrapText="1"/>
    </xf>
    <xf numFmtId="0" fontId="36" fillId="0" borderId="1" xfId="0" applyFont="1" applyBorder="1" applyAlignment="1">
      <alignment vertical="center" wrapText="1"/>
    </xf>
    <xf numFmtId="1" fontId="35" fillId="0" borderId="2" xfId="0" applyNumberFormat="1" applyFont="1" applyBorder="1" applyAlignment="1">
      <alignment horizontal="center"/>
    </xf>
    <xf numFmtId="0" fontId="37" fillId="0" borderId="1" xfId="0" applyFont="1" applyBorder="1" applyAlignment="1">
      <alignment vertical="center" wrapText="1"/>
    </xf>
    <xf numFmtId="0" fontId="3" fillId="0" borderId="0" xfId="0" applyFont="1" applyAlignment="1">
      <alignment horizontal="center" vertical="center" wrapText="1"/>
    </xf>
    <xf numFmtId="0" fontId="35" fillId="0" borderId="1" xfId="0" applyFont="1" applyBorder="1" applyAlignment="1">
      <alignment horizontal="right" vertical="center" wrapText="1"/>
    </xf>
    <xf numFmtId="0" fontId="3" fillId="0" borderId="0" xfId="0" applyFont="1" applyAlignment="1">
      <alignment horizontal="center" wrapText="1"/>
    </xf>
    <xf numFmtId="0" fontId="5" fillId="4" borderId="0" xfId="0" applyFont="1" applyFill="1" applyAlignment="1">
      <alignment horizontal="center" wrapText="1"/>
    </xf>
    <xf numFmtId="0" fontId="34" fillId="5" borderId="1" xfId="0" applyFont="1" applyFill="1" applyBorder="1" applyAlignment="1">
      <alignment horizontal="left" vertical="center" wrapText="1"/>
    </xf>
    <xf numFmtId="0" fontId="34" fillId="5" borderId="1" xfId="0" applyFont="1" applyFill="1" applyBorder="1" applyAlignment="1">
      <alignment horizontal="left" vertical="center"/>
    </xf>
    <xf numFmtId="0" fontId="3" fillId="5" borderId="1" xfId="0" applyFont="1" applyFill="1" applyBorder="1" applyAlignment="1">
      <alignment horizontal="left" vertical="center"/>
    </xf>
    <xf numFmtId="0" fontId="33" fillId="5" borderId="0" xfId="0" applyFont="1" applyFill="1"/>
    <xf numFmtId="0" fontId="3" fillId="6" borderId="1" xfId="0" applyFont="1" applyFill="1" applyBorder="1" applyAlignment="1">
      <alignment horizontal="left" vertical="center" wrapText="1"/>
    </xf>
    <xf numFmtId="0" fontId="5" fillId="6" borderId="1" xfId="0" applyFont="1" applyFill="1" applyBorder="1" applyAlignment="1">
      <alignment horizontal="left" vertical="center"/>
    </xf>
    <xf numFmtId="0" fontId="5" fillId="6" borderId="1" xfId="0" applyFont="1" applyFill="1" applyBorder="1" applyAlignment="1">
      <alignment horizontal="left" vertical="center" wrapText="1"/>
    </xf>
    <xf numFmtId="0" fontId="5" fillId="6" borderId="0" xfId="0" applyFont="1" applyFill="1"/>
    <xf numFmtId="0" fontId="33" fillId="0" borderId="1" xfId="0" applyFont="1" applyBorder="1" applyAlignment="1">
      <alignment horizontal="left" vertical="center" wrapText="1"/>
    </xf>
    <xf numFmtId="0" fontId="36" fillId="7" borderId="1" xfId="0" applyFont="1" applyFill="1" applyBorder="1" applyAlignment="1">
      <alignment horizontal="left" vertical="center"/>
    </xf>
    <xf numFmtId="0" fontId="33" fillId="7" borderId="1" xfId="2" applyFont="1" applyFill="1" applyBorder="1" applyAlignment="1">
      <alignment horizontal="left" vertical="center"/>
    </xf>
    <xf numFmtId="0" fontId="33" fillId="7" borderId="1" xfId="2" applyFont="1" applyFill="1" applyBorder="1" applyAlignment="1">
      <alignment horizontal="left" vertical="center" wrapText="1"/>
    </xf>
    <xf numFmtId="0" fontId="5" fillId="7" borderId="1" xfId="2" applyFont="1" applyFill="1" applyBorder="1" applyAlignment="1">
      <alignment horizontal="left" vertical="center" wrapText="1"/>
    </xf>
    <xf numFmtId="0" fontId="5" fillId="0" borderId="1" xfId="0" applyFont="1" applyBorder="1" applyAlignment="1">
      <alignment horizontal="left" vertical="center"/>
    </xf>
    <xf numFmtId="0" fontId="36" fillId="8" borderId="1" xfId="0" applyFont="1" applyFill="1" applyBorder="1" applyAlignment="1">
      <alignment horizontal="left" vertical="center" wrapText="1"/>
    </xf>
    <xf numFmtId="0" fontId="33" fillId="7" borderId="1" xfId="0" applyFont="1" applyFill="1" applyBorder="1" applyAlignment="1">
      <alignment horizontal="left" vertical="center" wrapText="1"/>
    </xf>
    <xf numFmtId="0" fontId="37" fillId="7" borderId="1" xfId="0" applyFont="1" applyFill="1" applyBorder="1" applyAlignment="1">
      <alignment horizontal="left" vertical="center"/>
    </xf>
    <xf numFmtId="0" fontId="33" fillId="7" borderId="0" xfId="0" applyFont="1" applyFill="1"/>
    <xf numFmtId="0" fontId="37" fillId="7" borderId="1" xfId="0" applyFont="1" applyFill="1" applyBorder="1" applyAlignment="1">
      <alignment horizontal="left" vertical="center" wrapText="1"/>
    </xf>
    <xf numFmtId="0" fontId="36" fillId="7" borderId="1" xfId="0" applyFont="1" applyFill="1" applyBorder="1" applyAlignment="1">
      <alignment horizontal="left" vertical="center" wrapText="1"/>
    </xf>
    <xf numFmtId="0" fontId="5" fillId="9" borderId="1" xfId="0" applyFont="1" applyFill="1" applyBorder="1" applyAlignment="1">
      <alignment horizontal="left" vertical="center" wrapText="1"/>
    </xf>
    <xf numFmtId="0" fontId="36" fillId="10" borderId="1" xfId="0" applyFont="1" applyFill="1" applyBorder="1" applyAlignment="1">
      <alignment horizontal="left" vertical="center" wrapText="1"/>
    </xf>
    <xf numFmtId="0" fontId="37" fillId="11" borderId="3" xfId="0" applyFont="1" applyFill="1" applyBorder="1" applyAlignment="1">
      <alignment vertical="center"/>
    </xf>
    <xf numFmtId="0" fontId="36" fillId="7" borderId="1" xfId="5" applyFont="1" applyFill="1" applyBorder="1" applyAlignment="1">
      <alignment horizontal="left" vertical="center"/>
    </xf>
    <xf numFmtId="0" fontId="5" fillId="12" borderId="1" xfId="5"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8" borderId="1" xfId="0" applyFont="1" applyFill="1" applyBorder="1" applyAlignment="1">
      <alignment horizontal="left" vertical="center" wrapText="1"/>
    </xf>
    <xf numFmtId="0" fontId="36" fillId="11" borderId="1" xfId="0" applyFont="1" applyFill="1" applyBorder="1" applyAlignment="1">
      <alignment horizontal="left" vertical="center"/>
    </xf>
    <xf numFmtId="0" fontId="36" fillId="11" borderId="2" xfId="0" applyFont="1" applyFill="1" applyBorder="1" applyAlignment="1">
      <alignment horizontal="left" vertical="center" wrapText="1"/>
    </xf>
    <xf numFmtId="0" fontId="33" fillId="0" borderId="0" xfId="0" applyFont="1" applyAlignment="1">
      <alignment horizontal="left" vertical="center"/>
    </xf>
    <xf numFmtId="0" fontId="36" fillId="0" borderId="1" xfId="0" applyFont="1" applyBorder="1" applyAlignment="1">
      <alignment horizontal="left" vertical="center"/>
    </xf>
    <xf numFmtId="0" fontId="35" fillId="13" borderId="1" xfId="0" applyFont="1" applyFill="1" applyBorder="1" applyAlignment="1">
      <alignment horizontal="left" vertical="center"/>
    </xf>
    <xf numFmtId="0" fontId="3" fillId="13" borderId="1" xfId="0" applyFont="1" applyFill="1" applyBorder="1" applyAlignment="1">
      <alignment horizontal="left" vertical="center"/>
    </xf>
    <xf numFmtId="0" fontId="36" fillId="0" borderId="1" xfId="0" applyFont="1" applyBorder="1" applyAlignment="1">
      <alignment horizontal="left" vertical="center" wrapText="1"/>
    </xf>
    <xf numFmtId="0" fontId="5" fillId="14" borderId="1" xfId="0" applyFont="1" applyFill="1" applyBorder="1" applyAlignment="1">
      <alignment horizontal="left" vertical="center"/>
    </xf>
    <xf numFmtId="0" fontId="33" fillId="0" borderId="1" xfId="0" applyFont="1" applyBorder="1"/>
    <xf numFmtId="0" fontId="5" fillId="0" borderId="1" xfId="0" applyFont="1" applyBorder="1" applyAlignment="1">
      <alignment horizontal="left"/>
    </xf>
    <xf numFmtId="0" fontId="5" fillId="0" borderId="0" xfId="0" applyFont="1" applyAlignment="1">
      <alignment horizontal="left"/>
    </xf>
    <xf numFmtId="0" fontId="5" fillId="0" borderId="1" xfId="0" applyFont="1" applyBorder="1" applyAlignment="1">
      <alignment horizontal="left" vertical="center" wrapText="1"/>
    </xf>
    <xf numFmtId="0" fontId="33" fillId="4" borderId="0" xfId="0" applyFont="1" applyFill="1" applyAlignment="1">
      <alignment horizontal="left" vertical="center"/>
    </xf>
    <xf numFmtId="0" fontId="33" fillId="0" borderId="1" xfId="0" applyFont="1" applyBorder="1" applyAlignment="1">
      <alignment vertical="center"/>
    </xf>
    <xf numFmtId="0" fontId="5" fillId="6" borderId="1" xfId="0" applyFont="1" applyFill="1" applyBorder="1"/>
    <xf numFmtId="0" fontId="3" fillId="14" borderId="1" xfId="0" applyFont="1" applyFill="1" applyBorder="1" applyAlignment="1">
      <alignment horizontal="left" vertical="center" wrapText="1"/>
    </xf>
    <xf numFmtId="0" fontId="5" fillId="0" borderId="1" xfId="0" applyFont="1" applyBorder="1"/>
    <xf numFmtId="0" fontId="33" fillId="0" borderId="2" xfId="0" applyFont="1" applyBorder="1" applyAlignment="1">
      <alignment horizontal="center"/>
    </xf>
    <xf numFmtId="0" fontId="5" fillId="7" borderId="1" xfId="5" applyFont="1" applyFill="1" applyBorder="1" applyAlignment="1">
      <alignment horizontal="left" vertical="center"/>
    </xf>
    <xf numFmtId="0" fontId="37" fillId="0" borderId="0" xfId="0" applyFont="1"/>
    <xf numFmtId="0" fontId="33" fillId="0" borderId="0" xfId="0" applyFont="1" applyAlignment="1">
      <alignment horizontal="left"/>
    </xf>
    <xf numFmtId="0" fontId="38" fillId="0" borderId="0" xfId="0" applyFont="1"/>
    <xf numFmtId="0" fontId="36" fillId="11" borderId="3" xfId="0" applyFont="1" applyFill="1" applyBorder="1" applyAlignment="1">
      <alignment horizontal="left" vertical="center" wrapText="1"/>
    </xf>
    <xf numFmtId="0" fontId="36" fillId="11" borderId="3" xfId="0" applyFont="1" applyFill="1" applyBorder="1" applyAlignment="1">
      <alignment horizontal="left" vertical="center"/>
    </xf>
    <xf numFmtId="0" fontId="35" fillId="0" borderId="0" xfId="0" applyFont="1" applyAlignment="1">
      <alignment horizontal="center" wrapText="1"/>
    </xf>
    <xf numFmtId="0" fontId="36" fillId="0" borderId="2" xfId="0" applyFont="1" applyBorder="1" applyAlignment="1">
      <alignment horizontal="left" vertical="center" wrapText="1"/>
    </xf>
    <xf numFmtId="0" fontId="2" fillId="0" borderId="0" xfId="0" applyFont="1" applyAlignment="1">
      <alignment horizontal="center" wrapText="1"/>
    </xf>
    <xf numFmtId="0" fontId="37" fillId="8" borderId="1" xfId="0" applyFont="1" applyFill="1" applyBorder="1" applyAlignment="1">
      <alignment horizontal="left" vertical="center" wrapText="1"/>
    </xf>
    <xf numFmtId="0" fontId="37" fillId="11" borderId="1" xfId="0" applyFont="1" applyFill="1" applyBorder="1" applyAlignment="1">
      <alignment horizontal="left" vertical="center"/>
    </xf>
    <xf numFmtId="0" fontId="33" fillId="0" borderId="4" xfId="0" applyFont="1" applyBorder="1" applyAlignment="1">
      <alignment horizontal="left" vertical="center" wrapText="1"/>
    </xf>
    <xf numFmtId="0" fontId="33" fillId="7" borderId="4" xfId="0" applyFont="1" applyFill="1" applyBorder="1" applyAlignment="1">
      <alignment horizontal="left" vertical="center" wrapText="1"/>
    </xf>
    <xf numFmtId="0" fontId="37" fillId="0" borderId="1" xfId="0" applyFont="1" applyBorder="1"/>
    <xf numFmtId="0" fontId="37" fillId="11" borderId="1" xfId="0" applyFont="1" applyFill="1" applyBorder="1" applyAlignment="1">
      <alignment horizontal="left" vertical="center" wrapText="1"/>
    </xf>
    <xf numFmtId="0" fontId="37" fillId="0" borderId="1" xfId="0" applyFont="1" applyBorder="1" applyAlignment="1">
      <alignment horizontal="left" vertical="center" wrapText="1"/>
    </xf>
    <xf numFmtId="0" fontId="5" fillId="0" borderId="1" xfId="0" applyFont="1" applyBorder="1" applyAlignment="1">
      <alignment vertical="center"/>
    </xf>
    <xf numFmtId="0" fontId="36" fillId="0" borderId="1" xfId="0" applyFont="1" applyBorder="1" applyAlignment="1">
      <alignment vertical="center"/>
    </xf>
    <xf numFmtId="0" fontId="3" fillId="14" borderId="2" xfId="0" applyFont="1" applyFill="1" applyBorder="1" applyAlignment="1">
      <alignment horizontal="left" vertical="center" wrapText="1"/>
    </xf>
    <xf numFmtId="0" fontId="37" fillId="7" borderId="1" xfId="0" applyFont="1" applyFill="1" applyBorder="1"/>
    <xf numFmtId="0" fontId="37" fillId="0" borderId="1" xfId="0" applyFont="1" applyBorder="1" applyAlignment="1">
      <alignment horizontal="left" vertical="center"/>
    </xf>
    <xf numFmtId="0" fontId="37" fillId="0" borderId="1" xfId="0" applyFont="1" applyBorder="1" applyAlignment="1">
      <alignment vertical="center"/>
    </xf>
    <xf numFmtId="0" fontId="39" fillId="0" borderId="4" xfId="0" applyFont="1" applyBorder="1" applyAlignment="1">
      <alignment horizontal="center" vertical="center"/>
    </xf>
    <xf numFmtId="0" fontId="39" fillId="0" borderId="1" xfId="0" applyFont="1" applyBorder="1" applyAlignment="1">
      <alignment horizontal="left" vertical="center" wrapText="1"/>
    </xf>
    <xf numFmtId="0" fontId="35" fillId="0" borderId="5" xfId="0" applyFont="1" applyBorder="1" applyAlignment="1">
      <alignment horizontal="center"/>
    </xf>
    <xf numFmtId="0" fontId="33" fillId="7" borderId="4" xfId="0" applyFont="1" applyFill="1" applyBorder="1" applyAlignment="1">
      <alignment horizontal="center" vertical="center"/>
    </xf>
    <xf numFmtId="0" fontId="37" fillId="7" borderId="4" xfId="0" applyFont="1" applyFill="1" applyBorder="1" applyAlignment="1">
      <alignment horizontal="center" vertical="center"/>
    </xf>
    <xf numFmtId="0" fontId="37" fillId="0" borderId="4" xfId="0" applyFont="1" applyBorder="1" applyAlignment="1">
      <alignment horizontal="center" vertical="center"/>
    </xf>
    <xf numFmtId="0" fontId="36" fillId="0" borderId="4" xfId="0" applyFont="1" applyBorder="1" applyAlignment="1">
      <alignment horizontal="center"/>
    </xf>
    <xf numFmtId="0" fontId="37" fillId="0" borderId="6" xfId="0" applyFont="1" applyBorder="1" applyAlignment="1">
      <alignment horizontal="center"/>
    </xf>
    <xf numFmtId="0" fontId="36" fillId="0" borderId="6" xfId="0" applyFont="1" applyBorder="1" applyAlignment="1">
      <alignment horizontal="center"/>
    </xf>
    <xf numFmtId="1" fontId="34" fillId="0" borderId="2" xfId="0" applyNumberFormat="1" applyFont="1" applyBorder="1" applyAlignment="1">
      <alignment horizontal="center"/>
    </xf>
    <xf numFmtId="0" fontId="36" fillId="7" borderId="1" xfId="8" applyFont="1" applyFill="1" applyBorder="1" applyAlignment="1">
      <alignment horizontal="left" vertical="center" wrapText="1"/>
    </xf>
    <xf numFmtId="0" fontId="5" fillId="6" borderId="0" xfId="0" applyFont="1" applyFill="1" applyAlignment="1">
      <alignment wrapText="1"/>
    </xf>
    <xf numFmtId="0" fontId="33" fillId="7" borderId="1" xfId="0" applyFont="1" applyFill="1" applyBorder="1" applyAlignment="1">
      <alignment wrapText="1"/>
    </xf>
    <xf numFmtId="0" fontId="34" fillId="0" borderId="5" xfId="0" applyFont="1" applyBorder="1" applyAlignment="1">
      <alignment horizontal="center"/>
    </xf>
    <xf numFmtId="1" fontId="35" fillId="0" borderId="1" xfId="0" applyNumberFormat="1" applyFont="1" applyBorder="1" applyAlignment="1">
      <alignment horizontal="center" vertical="center"/>
    </xf>
    <xf numFmtId="1" fontId="35" fillId="0" borderId="1" xfId="0" applyNumberFormat="1" applyFont="1" applyBorder="1" applyAlignment="1">
      <alignment horizontal="center"/>
    </xf>
    <xf numFmtId="1" fontId="3" fillId="3" borderId="1" xfId="0" applyNumberFormat="1" applyFont="1" applyFill="1" applyBorder="1" applyAlignment="1">
      <alignment horizontal="left" vertical="center"/>
    </xf>
    <xf numFmtId="1" fontId="5" fillId="6" borderId="1" xfId="0" applyNumberFormat="1" applyFont="1" applyFill="1" applyBorder="1" applyAlignment="1">
      <alignment horizontal="left" vertical="center"/>
    </xf>
    <xf numFmtId="1" fontId="5" fillId="14" borderId="1" xfId="0" applyNumberFormat="1" applyFont="1" applyFill="1" applyBorder="1" applyAlignment="1">
      <alignment horizontal="left" vertical="center"/>
    </xf>
    <xf numFmtId="1" fontId="5" fillId="6" borderId="0" xfId="0" applyNumberFormat="1" applyFont="1" applyFill="1" applyAlignment="1">
      <alignment horizontal="center" vertical="center"/>
    </xf>
    <xf numFmtId="1" fontId="5" fillId="14" borderId="1" xfId="0" applyNumberFormat="1" applyFont="1" applyFill="1" applyBorder="1" applyAlignment="1">
      <alignment horizontal="center" vertical="center"/>
    </xf>
    <xf numFmtId="0" fontId="5" fillId="0" borderId="1" xfId="0" applyFont="1" applyBorder="1" applyAlignment="1">
      <alignment vertical="center" wrapText="1"/>
    </xf>
    <xf numFmtId="0" fontId="3" fillId="3" borderId="1" xfId="0" applyFont="1" applyFill="1" applyBorder="1" applyAlignment="1">
      <alignment horizontal="left" vertical="center"/>
    </xf>
    <xf numFmtId="0" fontId="33" fillId="0" borderId="1" xfId="0" applyFont="1" applyBorder="1" applyAlignment="1">
      <alignment wrapText="1"/>
    </xf>
    <xf numFmtId="1" fontId="5" fillId="0" borderId="0" xfId="0" applyNumberFormat="1" applyFont="1" applyAlignment="1">
      <alignment horizontal="left" vertical="center" wrapText="1"/>
    </xf>
    <xf numFmtId="0" fontId="36" fillId="7" borderId="3" xfId="0" applyFont="1" applyFill="1" applyBorder="1" applyAlignment="1">
      <alignment horizontal="left" vertical="center" wrapText="1"/>
    </xf>
    <xf numFmtId="0" fontId="3" fillId="3" borderId="4" xfId="0" applyFont="1" applyFill="1" applyBorder="1" applyAlignment="1">
      <alignment horizontal="left" vertical="center"/>
    </xf>
    <xf numFmtId="0" fontId="5" fillId="0" borderId="1" xfId="9" applyFont="1" applyBorder="1" applyAlignment="1">
      <alignment horizontal="left" vertical="center" wrapText="1"/>
    </xf>
    <xf numFmtId="0" fontId="37" fillId="15" borderId="1" xfId="9" applyFont="1" applyFill="1" applyBorder="1" applyAlignment="1">
      <alignment horizontal="left" vertical="center" wrapText="1"/>
    </xf>
    <xf numFmtId="0" fontId="5" fillId="0" borderId="1" xfId="9" applyFont="1" applyBorder="1" applyAlignment="1">
      <alignment horizontal="left" vertical="center"/>
    </xf>
    <xf numFmtId="0" fontId="37" fillId="15" borderId="1" xfId="9" applyFont="1" applyFill="1" applyBorder="1" applyAlignment="1">
      <alignment horizontal="left" vertical="center"/>
    </xf>
    <xf numFmtId="0" fontId="5" fillId="6" borderId="1" xfId="0" applyFont="1" applyFill="1" applyBorder="1" applyAlignment="1">
      <alignment wrapText="1"/>
    </xf>
    <xf numFmtId="1" fontId="5" fillId="6" borderId="1" xfId="0" applyNumberFormat="1" applyFont="1" applyFill="1" applyBorder="1" applyAlignment="1">
      <alignment horizontal="center" vertical="center"/>
    </xf>
    <xf numFmtId="0" fontId="36" fillId="0" borderId="1" xfId="9" applyFont="1" applyBorder="1" applyAlignment="1">
      <alignment vertical="center"/>
    </xf>
    <xf numFmtId="0" fontId="37" fillId="0" borderId="1" xfId="9" applyFont="1" applyBorder="1" applyAlignment="1">
      <alignment vertical="center"/>
    </xf>
    <xf numFmtId="0" fontId="40" fillId="0" borderId="1" xfId="0" applyFont="1" applyBorder="1"/>
    <xf numFmtId="0" fontId="39" fillId="10" borderId="1" xfId="0" applyFont="1" applyFill="1" applyBorder="1" applyAlignment="1">
      <alignment horizontal="center" vertical="center" wrapText="1"/>
    </xf>
    <xf numFmtId="0" fontId="39" fillId="10" borderId="1" xfId="0" applyFont="1" applyFill="1" applyBorder="1" applyAlignment="1">
      <alignment vertical="center"/>
    </xf>
    <xf numFmtId="0" fontId="39" fillId="8" borderId="1" xfId="0" applyFont="1" applyFill="1" applyBorder="1" applyAlignment="1">
      <alignment vertical="center" wrapText="1"/>
    </xf>
    <xf numFmtId="0" fontId="36" fillId="16" borderId="1" xfId="0" applyFont="1" applyFill="1" applyBorder="1" applyAlignment="1">
      <alignment vertical="center" wrapText="1"/>
    </xf>
    <xf numFmtId="0" fontId="37" fillId="16" borderId="1" xfId="0" applyFont="1" applyFill="1" applyBorder="1" applyAlignment="1">
      <alignment vertical="center" wrapText="1"/>
    </xf>
    <xf numFmtId="0" fontId="5" fillId="16" borderId="1" xfId="0" applyFont="1" applyFill="1" applyBorder="1" applyAlignment="1">
      <alignment vertical="center" wrapText="1"/>
    </xf>
    <xf numFmtId="0" fontId="37" fillId="16" borderId="1" xfId="0" applyFont="1" applyFill="1" applyBorder="1" applyAlignment="1">
      <alignment vertical="center"/>
    </xf>
    <xf numFmtId="0" fontId="5" fillId="16" borderId="1" xfId="0" applyFont="1" applyFill="1" applyBorder="1" applyAlignment="1">
      <alignment vertical="center"/>
    </xf>
    <xf numFmtId="0" fontId="37" fillId="16" borderId="1" xfId="0" applyFont="1" applyFill="1" applyBorder="1" applyAlignment="1">
      <alignment horizontal="right" vertical="center" wrapText="1"/>
    </xf>
    <xf numFmtId="0" fontId="39" fillId="7" borderId="1" xfId="5" applyFont="1" applyFill="1" applyBorder="1" applyAlignment="1">
      <alignment horizontal="left" vertical="center"/>
    </xf>
    <xf numFmtId="0" fontId="5" fillId="6" borderId="1" xfId="2" applyFont="1" applyFill="1" applyBorder="1" applyAlignment="1">
      <alignment horizontal="left" vertical="center" wrapText="1"/>
    </xf>
    <xf numFmtId="1" fontId="35" fillId="0" borderId="2" xfId="0" applyNumberFormat="1" applyFont="1" applyBorder="1" applyAlignment="1">
      <alignment horizontal="center" vertical="center"/>
    </xf>
    <xf numFmtId="0" fontId="5" fillId="0" borderId="6" xfId="0" applyFont="1" applyBorder="1" applyAlignment="1">
      <alignment horizontal="center" vertical="center"/>
    </xf>
    <xf numFmtId="0" fontId="33" fillId="11" borderId="1" xfId="0" applyFont="1" applyFill="1" applyBorder="1" applyAlignment="1">
      <alignment vertical="center"/>
    </xf>
    <xf numFmtId="0" fontId="5" fillId="0" borderId="1" xfId="2" applyFont="1" applyBorder="1"/>
    <xf numFmtId="0" fontId="37" fillId="7" borderId="0" xfId="0" applyFont="1" applyFill="1"/>
    <xf numFmtId="0" fontId="5" fillId="15" borderId="1" xfId="9" applyFont="1" applyFill="1" applyBorder="1" applyAlignment="1">
      <alignment horizontal="left" vertical="center"/>
    </xf>
    <xf numFmtId="0" fontId="37" fillId="9" borderId="1" xfId="0" applyFont="1" applyFill="1" applyBorder="1" applyAlignment="1">
      <alignment horizontal="left" vertical="center" wrapText="1"/>
    </xf>
    <xf numFmtId="0" fontId="5" fillId="7" borderId="0" xfId="0" applyFont="1" applyFill="1"/>
    <xf numFmtId="0" fontId="37" fillId="0" borderId="1" xfId="0" applyFont="1" applyBorder="1" applyAlignment="1">
      <alignment wrapText="1"/>
    </xf>
    <xf numFmtId="0" fontId="5" fillId="7" borderId="1" xfId="0" applyFont="1" applyFill="1" applyBorder="1"/>
    <xf numFmtId="0" fontId="34" fillId="0" borderId="1" xfId="0" applyFont="1" applyBorder="1" applyAlignment="1">
      <alignment horizontal="left" vertical="center"/>
    </xf>
    <xf numFmtId="0" fontId="34" fillId="0" borderId="7" xfId="0" applyFont="1" applyBorder="1" applyAlignment="1">
      <alignment horizontal="left" vertical="center"/>
    </xf>
    <xf numFmtId="0" fontId="33" fillId="0" borderId="0" xfId="0" applyFont="1" applyAlignment="1">
      <alignment horizontal="center" vertical="center"/>
    </xf>
    <xf numFmtId="0" fontId="33" fillId="0" borderId="4" xfId="0" applyFont="1" applyBorder="1" applyAlignment="1">
      <alignment horizontal="left" vertical="center"/>
    </xf>
    <xf numFmtId="0" fontId="5" fillId="6" borderId="7" xfId="0" applyFont="1" applyFill="1" applyBorder="1" applyAlignment="1">
      <alignment horizontal="left" vertical="center"/>
    </xf>
    <xf numFmtId="0" fontId="41" fillId="0" borderId="1" xfId="0" applyFont="1" applyBorder="1" applyAlignment="1">
      <alignment vertical="center"/>
    </xf>
    <xf numFmtId="0" fontId="39" fillId="7" borderId="1" xfId="5" applyFont="1" applyFill="1" applyBorder="1" applyAlignment="1">
      <alignment vertical="center"/>
    </xf>
    <xf numFmtId="0" fontId="42" fillId="0" borderId="1" xfId="0" applyFont="1" applyBorder="1" applyAlignment="1">
      <alignment vertical="center"/>
    </xf>
    <xf numFmtId="0" fontId="33" fillId="7" borderId="1" xfId="0" applyFont="1" applyFill="1" applyBorder="1" applyAlignment="1">
      <alignment horizontal="left" vertical="center"/>
    </xf>
    <xf numFmtId="0" fontId="36" fillId="11" borderId="1" xfId="0" applyFont="1" applyFill="1" applyBorder="1" applyAlignment="1">
      <alignment horizontal="left" vertical="center" wrapText="1"/>
    </xf>
    <xf numFmtId="0" fontId="5" fillId="7" borderId="1" xfId="5" applyFont="1" applyFill="1" applyBorder="1" applyAlignment="1">
      <alignment horizontal="left" vertical="center" wrapText="1"/>
    </xf>
    <xf numFmtId="0" fontId="5" fillId="7" borderId="1" xfId="0" applyFont="1" applyFill="1" applyBorder="1" applyAlignment="1">
      <alignment horizontal="left" vertical="center"/>
    </xf>
    <xf numFmtId="0" fontId="33" fillId="7" borderId="1" xfId="0" applyFont="1" applyFill="1" applyBorder="1"/>
    <xf numFmtId="0" fontId="33" fillId="12" borderId="1" xfId="5" applyFont="1" applyFill="1" applyBorder="1" applyAlignment="1">
      <alignment horizontal="left" vertical="center" wrapText="1"/>
    </xf>
    <xf numFmtId="0" fontId="36" fillId="15" borderId="1" xfId="9" applyFont="1" applyFill="1" applyBorder="1" applyAlignment="1">
      <alignment horizontal="left" vertical="center"/>
    </xf>
    <xf numFmtId="2" fontId="37" fillId="0" borderId="1" xfId="9" applyNumberFormat="1" applyFont="1" applyBorder="1" applyAlignment="1">
      <alignment horizontal="left" vertical="center" wrapText="1"/>
    </xf>
    <xf numFmtId="0" fontId="33" fillId="0" borderId="1" xfId="2" applyFont="1" applyBorder="1"/>
    <xf numFmtId="0" fontId="36" fillId="15" borderId="1" xfId="9" applyFont="1" applyFill="1" applyBorder="1" applyAlignment="1">
      <alignment horizontal="left" vertical="center" wrapText="1"/>
    </xf>
    <xf numFmtId="0" fontId="5" fillId="6" borderId="5" xfId="0" applyFont="1" applyFill="1" applyBorder="1" applyAlignment="1">
      <alignment horizontal="left" vertical="center"/>
    </xf>
    <xf numFmtId="0" fontId="3" fillId="6" borderId="5" xfId="0" applyFont="1" applyFill="1" applyBorder="1" applyAlignment="1">
      <alignment horizontal="left" vertical="center" wrapText="1"/>
    </xf>
    <xf numFmtId="0" fontId="5" fillId="6" borderId="2" xfId="0" applyFont="1" applyFill="1" applyBorder="1" applyAlignment="1">
      <alignment horizontal="left" vertical="center"/>
    </xf>
    <xf numFmtId="0" fontId="36" fillId="17" borderId="1" xfId="9" applyFont="1" applyFill="1" applyBorder="1" applyAlignment="1">
      <alignment horizontal="left" vertical="center"/>
    </xf>
    <xf numFmtId="0" fontId="5" fillId="11" borderId="1" xfId="0" applyFont="1" applyFill="1" applyBorder="1" applyAlignment="1">
      <alignment horizontal="left" vertical="center"/>
    </xf>
    <xf numFmtId="0" fontId="37" fillId="11" borderId="1" xfId="0" applyFont="1" applyFill="1" applyBorder="1" applyAlignment="1">
      <alignment vertical="center"/>
    </xf>
    <xf numFmtId="0" fontId="5" fillId="11" borderId="1" xfId="0" applyFont="1" applyFill="1" applyBorder="1" applyAlignment="1">
      <alignment vertical="center"/>
    </xf>
    <xf numFmtId="0" fontId="36" fillId="0" borderId="1" xfId="9" applyFont="1" applyBorder="1" applyAlignment="1">
      <alignment horizontal="left" vertical="center"/>
    </xf>
    <xf numFmtId="0" fontId="36" fillId="0" borderId="1" xfId="9" applyFont="1" applyBorder="1" applyAlignment="1">
      <alignment horizontal="left" vertical="center" wrapText="1"/>
    </xf>
    <xf numFmtId="0" fontId="37" fillId="0" borderId="1" xfId="9" applyFont="1" applyBorder="1" applyAlignment="1">
      <alignment horizontal="left" vertical="center"/>
    </xf>
    <xf numFmtId="0" fontId="37" fillId="0" borderId="1" xfId="9" applyFont="1" applyBorder="1" applyAlignment="1">
      <alignment horizontal="left" vertical="center" wrapText="1"/>
    </xf>
    <xf numFmtId="0" fontId="39" fillId="10" borderId="1" xfId="0" applyFont="1" applyFill="1" applyBorder="1" applyAlignment="1">
      <alignment vertical="center" wrapText="1"/>
    </xf>
    <xf numFmtId="0" fontId="5" fillId="18" borderId="1" xfId="0" applyFont="1" applyFill="1" applyBorder="1" applyAlignment="1">
      <alignment vertical="center" wrapText="1"/>
    </xf>
    <xf numFmtId="0" fontId="40" fillId="0" borderId="1" xfId="0" applyFont="1" applyBorder="1" applyAlignment="1">
      <alignment vertical="center" wrapText="1"/>
    </xf>
    <xf numFmtId="0" fontId="36" fillId="17" borderId="1" xfId="9" applyFont="1" applyFill="1" applyBorder="1" applyAlignment="1">
      <alignment horizontal="left" vertical="center" wrapText="1"/>
    </xf>
    <xf numFmtId="0" fontId="36" fillId="0" borderId="6" xfId="0" applyFont="1" applyBorder="1" applyAlignment="1">
      <alignment horizontal="left" vertical="center" wrapText="1"/>
    </xf>
    <xf numFmtId="0" fontId="36" fillId="11" borderId="6" xfId="0" applyFont="1" applyFill="1" applyBorder="1" applyAlignment="1">
      <alignment horizontal="left" vertical="center" wrapText="1"/>
    </xf>
    <xf numFmtId="0" fontId="33" fillId="0" borderId="1" xfId="9" applyFont="1" applyBorder="1" applyAlignment="1">
      <alignment horizontal="left" vertical="center"/>
    </xf>
    <xf numFmtId="0" fontId="39" fillId="18" borderId="1" xfId="0" applyFont="1" applyFill="1" applyBorder="1" applyAlignment="1">
      <alignment horizontal="center" vertical="center"/>
    </xf>
    <xf numFmtId="0" fontId="41" fillId="0" borderId="1" xfId="0" applyFont="1" applyBorder="1" applyAlignment="1">
      <alignment horizontal="center" vertical="center"/>
    </xf>
    <xf numFmtId="0" fontId="41" fillId="0" borderId="1" xfId="0" applyFont="1" applyBorder="1" applyAlignment="1">
      <alignment horizontal="center" vertical="center" wrapText="1"/>
    </xf>
    <xf numFmtId="0" fontId="34" fillId="0" borderId="8" xfId="0" applyFont="1" applyBorder="1" applyAlignment="1">
      <alignment horizontal="left" vertical="center"/>
    </xf>
    <xf numFmtId="1" fontId="37" fillId="11" borderId="1" xfId="0" applyNumberFormat="1" applyFont="1" applyFill="1" applyBorder="1" applyAlignment="1">
      <alignment vertical="center"/>
    </xf>
    <xf numFmtId="0" fontId="3" fillId="6" borderId="0" xfId="0" applyFont="1" applyFill="1"/>
    <xf numFmtId="0" fontId="32" fillId="0" borderId="1" xfId="0" applyFont="1" applyBorder="1"/>
    <xf numFmtId="0" fontId="43" fillId="0" borderId="1" xfId="0" applyFont="1" applyBorder="1"/>
    <xf numFmtId="0" fontId="34" fillId="7" borderId="1" xfId="0" applyFont="1" applyFill="1" applyBorder="1" applyAlignment="1">
      <alignment horizontal="left" vertical="center"/>
    </xf>
    <xf numFmtId="0" fontId="44" fillId="0" borderId="9" xfId="0" applyFont="1" applyBorder="1" applyAlignment="1">
      <alignment horizontal="left" vertical="center"/>
    </xf>
    <xf numFmtId="0" fontId="44" fillId="0" borderId="10" xfId="0" applyFont="1" applyBorder="1" applyAlignment="1">
      <alignment horizontal="left" vertical="center"/>
    </xf>
    <xf numFmtId="0" fontId="45" fillId="0" borderId="0" xfId="0" applyFont="1" applyAlignment="1">
      <alignment vertical="center"/>
    </xf>
    <xf numFmtId="0" fontId="36" fillId="19" borderId="1" xfId="0" applyFont="1" applyFill="1" applyBorder="1" applyAlignment="1">
      <alignment horizontal="left" vertical="center"/>
    </xf>
    <xf numFmtId="0" fontId="35" fillId="19" borderId="3" xfId="0" applyFont="1" applyFill="1" applyBorder="1" applyAlignment="1">
      <alignment horizontal="left" vertical="center"/>
    </xf>
    <xf numFmtId="0" fontId="35" fillId="19" borderId="11" xfId="0" applyFont="1" applyFill="1" applyBorder="1" applyAlignment="1">
      <alignment horizontal="left" vertical="center"/>
    </xf>
    <xf numFmtId="0" fontId="35" fillId="19" borderId="5" xfId="0" applyFont="1" applyFill="1" applyBorder="1" applyAlignment="1">
      <alignment horizontal="center" vertical="center" wrapText="1"/>
    </xf>
    <xf numFmtId="0" fontId="34" fillId="19" borderId="3" xfId="0" applyFont="1" applyFill="1" applyBorder="1" applyAlignment="1">
      <alignment horizontal="center" vertical="center"/>
    </xf>
    <xf numFmtId="0" fontId="35" fillId="19" borderId="3" xfId="0" applyFont="1" applyFill="1" applyBorder="1" applyAlignment="1">
      <alignment horizontal="left" vertical="center" wrapText="1"/>
    </xf>
    <xf numFmtId="0" fontId="45" fillId="4" borderId="1" xfId="0" applyFont="1" applyFill="1" applyBorder="1" applyAlignment="1">
      <alignment horizontal="left" vertical="center"/>
    </xf>
    <xf numFmtId="0" fontId="46" fillId="20" borderId="22" xfId="0" applyFont="1" applyFill="1" applyBorder="1" applyAlignment="1">
      <alignment horizontal="left" vertical="center"/>
    </xf>
    <xf numFmtId="0" fontId="46" fillId="20" borderId="23" xfId="0" applyFont="1" applyFill="1" applyBorder="1" applyAlignment="1">
      <alignment horizontal="left" vertical="center" wrapText="1"/>
    </xf>
    <xf numFmtId="0" fontId="35" fillId="19" borderId="2" xfId="0" applyFont="1" applyFill="1" applyBorder="1" applyAlignment="1">
      <alignment horizontal="center" vertical="center" wrapText="1"/>
    </xf>
    <xf numFmtId="0" fontId="46" fillId="20" borderId="12" xfId="0" applyFont="1" applyFill="1" applyBorder="1" applyAlignment="1">
      <alignment horizontal="left" vertical="center"/>
    </xf>
    <xf numFmtId="0" fontId="45" fillId="4" borderId="5" xfId="0" applyFont="1" applyFill="1" applyBorder="1" applyAlignment="1">
      <alignment horizontal="left" vertical="center" wrapText="1"/>
    </xf>
    <xf numFmtId="0" fontId="45" fillId="7" borderId="1" xfId="0" applyFont="1" applyFill="1" applyBorder="1" applyAlignment="1">
      <alignment horizontal="left" vertical="center"/>
    </xf>
    <xf numFmtId="0" fontId="45" fillId="7" borderId="1" xfId="0" applyFont="1" applyFill="1" applyBorder="1" applyAlignment="1">
      <alignment horizontal="center" vertical="center"/>
    </xf>
    <xf numFmtId="0" fontId="45" fillId="11" borderId="1" xfId="0" applyFont="1" applyFill="1" applyBorder="1" applyAlignment="1">
      <alignment horizontal="left" vertical="center"/>
    </xf>
    <xf numFmtId="0" fontId="45" fillId="7" borderId="1" xfId="0" applyFont="1" applyFill="1" applyBorder="1" applyAlignment="1">
      <alignment horizontal="left" vertical="center" wrapText="1"/>
    </xf>
    <xf numFmtId="0" fontId="45" fillId="7" borderId="0" xfId="0" applyFont="1" applyFill="1" applyAlignment="1">
      <alignment vertical="center"/>
    </xf>
    <xf numFmtId="0" fontId="47" fillId="8" borderId="1" xfId="0" applyFont="1" applyFill="1" applyBorder="1" applyAlignment="1">
      <alignment horizontal="left" vertical="center" wrapText="1"/>
    </xf>
    <xf numFmtId="0" fontId="48" fillId="7" borderId="1" xfId="0" applyFont="1" applyFill="1" applyBorder="1" applyAlignment="1">
      <alignment horizontal="left" vertical="center"/>
    </xf>
    <xf numFmtId="0" fontId="48" fillId="7" borderId="1" xfId="0" applyFont="1" applyFill="1" applyBorder="1" applyAlignment="1">
      <alignment horizontal="center" vertical="center"/>
    </xf>
    <xf numFmtId="0" fontId="48" fillId="11" borderId="1" xfId="0" applyFont="1" applyFill="1" applyBorder="1" applyAlignment="1">
      <alignment horizontal="left" vertical="center"/>
    </xf>
    <xf numFmtId="0" fontId="48" fillId="7" borderId="1" xfId="0" applyFont="1" applyFill="1" applyBorder="1" applyAlignment="1">
      <alignment horizontal="left" vertical="center" wrapText="1"/>
    </xf>
    <xf numFmtId="0" fontId="48" fillId="7" borderId="0" xfId="0" applyFont="1" applyFill="1" applyAlignment="1">
      <alignment vertical="center"/>
    </xf>
    <xf numFmtId="0" fontId="45" fillId="20" borderId="1" xfId="0" applyFont="1" applyFill="1" applyBorder="1" applyAlignment="1">
      <alignment horizontal="left" vertical="center"/>
    </xf>
    <xf numFmtId="0" fontId="46" fillId="20" borderId="1" xfId="0" applyFont="1" applyFill="1" applyBorder="1" applyAlignment="1">
      <alignment horizontal="left" vertical="center"/>
    </xf>
    <xf numFmtId="0" fontId="46" fillId="20" borderId="1" xfId="0" applyFont="1" applyFill="1" applyBorder="1" applyAlignment="1">
      <alignment horizontal="center" vertical="center"/>
    </xf>
    <xf numFmtId="0" fontId="45" fillId="4" borderId="1" xfId="0" applyFont="1" applyFill="1" applyBorder="1" applyAlignment="1">
      <alignment horizontal="left" vertical="center" wrapText="1"/>
    </xf>
    <xf numFmtId="0" fontId="47" fillId="7" borderId="1" xfId="0" applyFont="1" applyFill="1" applyBorder="1" applyAlignment="1">
      <alignment horizontal="left" vertical="center" wrapText="1"/>
    </xf>
    <xf numFmtId="0" fontId="47" fillId="0" borderId="1" xfId="0" applyFont="1" applyBorder="1" applyAlignment="1">
      <alignment horizontal="left" vertical="center" wrapText="1"/>
    </xf>
    <xf numFmtId="0" fontId="48" fillId="8" borderId="1" xfId="0" applyFont="1" applyFill="1" applyBorder="1" applyAlignment="1">
      <alignment horizontal="left" vertical="center" wrapText="1"/>
    </xf>
    <xf numFmtId="0" fontId="49" fillId="20" borderId="1" xfId="0" applyFont="1" applyFill="1" applyBorder="1" applyAlignment="1">
      <alignment horizontal="left" vertical="center"/>
    </xf>
    <xf numFmtId="0" fontId="45" fillId="0" borderId="1" xfId="0" applyFont="1" applyBorder="1" applyAlignment="1">
      <alignment horizontal="left" vertical="center" wrapText="1"/>
    </xf>
    <xf numFmtId="0" fontId="48" fillId="0" borderId="1" xfId="0" applyFont="1" applyBorder="1" applyAlignment="1">
      <alignment horizontal="left" vertical="center" wrapText="1"/>
    </xf>
    <xf numFmtId="0" fontId="48" fillId="0" borderId="0" xfId="0" applyFont="1" applyAlignment="1">
      <alignment vertical="center"/>
    </xf>
    <xf numFmtId="0" fontId="45" fillId="7" borderId="1" xfId="0" applyFont="1" applyFill="1" applyBorder="1" applyAlignment="1">
      <alignment vertical="center"/>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48" fillId="8" borderId="1" xfId="0" applyFont="1" applyFill="1" applyBorder="1" applyAlignment="1">
      <alignment horizontal="center" vertical="center" wrapText="1"/>
    </xf>
    <xf numFmtId="0" fontId="8" fillId="7" borderId="1" xfId="0" applyFont="1" applyFill="1" applyBorder="1" applyAlignment="1">
      <alignment horizontal="left" vertical="center" wrapText="1"/>
    </xf>
    <xf numFmtId="0" fontId="8" fillId="7" borderId="1" xfId="0" applyFont="1" applyFill="1" applyBorder="1" applyAlignment="1">
      <alignment horizontal="center" vertical="center" wrapText="1"/>
    </xf>
    <xf numFmtId="0" fontId="48" fillId="7" borderId="1" xfId="0" applyFont="1" applyFill="1" applyBorder="1" applyAlignment="1">
      <alignment horizontal="center" vertical="center" wrapText="1"/>
    </xf>
    <xf numFmtId="0" fontId="45" fillId="0" borderId="0" xfId="0" applyFont="1" applyAlignment="1">
      <alignment horizontal="left" vertical="center"/>
    </xf>
    <xf numFmtId="0" fontId="45" fillId="0" borderId="0" xfId="0" applyFont="1" applyAlignment="1">
      <alignment horizontal="center" vertical="center"/>
    </xf>
    <xf numFmtId="0" fontId="45" fillId="0" borderId="0" xfId="0" applyFont="1" applyAlignment="1">
      <alignment horizontal="left" vertical="center" wrapText="1"/>
    </xf>
    <xf numFmtId="0" fontId="45" fillId="0" borderId="0" xfId="0" applyFont="1"/>
    <xf numFmtId="0" fontId="39" fillId="19" borderId="3" xfId="0" applyFont="1" applyFill="1" applyBorder="1" applyAlignment="1">
      <alignment horizontal="center"/>
    </xf>
    <xf numFmtId="0" fontId="46" fillId="20" borderId="24" xfId="0" applyFont="1" applyFill="1" applyBorder="1" applyAlignment="1">
      <alignment horizontal="left" vertical="center"/>
    </xf>
    <xf numFmtId="0" fontId="46" fillId="20" borderId="25" xfId="0" applyFont="1" applyFill="1" applyBorder="1" applyAlignment="1">
      <alignment horizontal="left" vertical="center" wrapText="1"/>
    </xf>
    <xf numFmtId="0" fontId="45" fillId="7" borderId="0" xfId="0" applyFont="1" applyFill="1"/>
    <xf numFmtId="0" fontId="45" fillId="7" borderId="24" xfId="0" applyFont="1" applyFill="1" applyBorder="1" applyAlignment="1">
      <alignment horizontal="left" vertical="center"/>
    </xf>
    <xf numFmtId="0" fontId="45" fillId="8" borderId="25" xfId="0" applyFont="1" applyFill="1" applyBorder="1" applyAlignment="1">
      <alignment horizontal="left" vertical="center" wrapText="1"/>
    </xf>
    <xf numFmtId="0" fontId="45" fillId="11" borderId="25" xfId="0" applyFont="1" applyFill="1" applyBorder="1" applyAlignment="1">
      <alignment horizontal="left" vertical="center" wrapText="1"/>
    </xf>
    <xf numFmtId="0" fontId="45" fillId="11" borderId="3" xfId="0" applyFont="1" applyFill="1" applyBorder="1" applyAlignment="1">
      <alignment horizontal="left" vertical="center" wrapText="1"/>
    </xf>
    <xf numFmtId="0" fontId="45" fillId="10" borderId="26" xfId="0" applyFont="1" applyFill="1" applyBorder="1" applyAlignment="1">
      <alignment horizontal="left" vertical="center" wrapText="1"/>
    </xf>
    <xf numFmtId="0" fontId="45" fillId="11" borderId="10" xfId="0" applyFont="1" applyFill="1" applyBorder="1" applyAlignment="1">
      <alignment horizontal="left" vertical="center" wrapText="1"/>
    </xf>
    <xf numFmtId="0" fontId="8" fillId="7" borderId="24" xfId="0" applyFont="1" applyFill="1" applyBorder="1" applyAlignment="1">
      <alignment horizontal="left" vertical="center"/>
    </xf>
    <xf numFmtId="0" fontId="8" fillId="8" borderId="25" xfId="0" applyFont="1" applyFill="1" applyBorder="1" applyAlignment="1">
      <alignment horizontal="left" vertical="center" wrapText="1"/>
    </xf>
    <xf numFmtId="0" fontId="45" fillId="7" borderId="25" xfId="0" applyFont="1" applyFill="1" applyBorder="1" applyAlignment="1">
      <alignment horizontal="left" vertical="center" wrapText="1"/>
    </xf>
    <xf numFmtId="0" fontId="48" fillId="7" borderId="0" xfId="0" applyFont="1" applyFill="1"/>
    <xf numFmtId="0" fontId="48" fillId="7" borderId="24" xfId="0" applyFont="1" applyFill="1" applyBorder="1" applyAlignment="1">
      <alignment horizontal="left" vertical="center"/>
    </xf>
    <xf numFmtId="0" fontId="48" fillId="8" borderId="25"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8" fillId="7" borderId="0" xfId="0" applyFont="1" applyFill="1" applyAlignment="1">
      <alignment horizontal="left" vertical="center" wrapText="1"/>
    </xf>
    <xf numFmtId="0" fontId="48" fillId="7" borderId="25" xfId="0" applyFont="1" applyFill="1" applyBorder="1" applyAlignment="1">
      <alignment horizontal="left" vertical="center" wrapText="1"/>
    </xf>
    <xf numFmtId="0" fontId="45" fillId="20" borderId="24" xfId="0" applyFont="1" applyFill="1" applyBorder="1" applyAlignment="1">
      <alignment horizontal="left" vertical="center"/>
    </xf>
    <xf numFmtId="0" fontId="46" fillId="20" borderId="25" xfId="0" applyFont="1" applyFill="1" applyBorder="1" applyAlignment="1">
      <alignment horizontal="left" vertical="center"/>
    </xf>
    <xf numFmtId="0" fontId="46" fillId="20" borderId="0" xfId="0" applyFont="1" applyFill="1" applyAlignment="1">
      <alignment horizontal="left" vertical="center"/>
    </xf>
    <xf numFmtId="0" fontId="8" fillId="7" borderId="1" xfId="0" applyFont="1" applyFill="1" applyBorder="1" applyAlignment="1">
      <alignment horizontal="left" vertical="center"/>
    </xf>
    <xf numFmtId="0" fontId="45" fillId="8" borderId="1" xfId="0" applyFont="1" applyFill="1" applyBorder="1" applyAlignment="1">
      <alignment horizontal="left" vertical="center" wrapText="1"/>
    </xf>
    <xf numFmtId="0" fontId="45" fillId="17" borderId="1" xfId="0" applyFont="1" applyFill="1" applyBorder="1" applyAlignment="1">
      <alignment horizontal="left" vertical="center" wrapText="1"/>
    </xf>
    <xf numFmtId="0" fontId="49" fillId="20" borderId="24" xfId="0" applyFont="1" applyFill="1" applyBorder="1" applyAlignment="1">
      <alignment horizontal="left" vertical="center"/>
    </xf>
    <xf numFmtId="0" fontId="45" fillId="20" borderId="27" xfId="0" applyFont="1" applyFill="1" applyBorder="1" applyAlignment="1">
      <alignment horizontal="left" vertical="center"/>
    </xf>
    <xf numFmtId="0" fontId="48" fillId="18" borderId="1" xfId="0" applyFont="1" applyFill="1" applyBorder="1" applyAlignment="1">
      <alignment horizontal="left" vertical="center" wrapText="1"/>
    </xf>
    <xf numFmtId="0" fontId="48" fillId="18" borderId="1" xfId="0" applyFont="1" applyFill="1" applyBorder="1" applyAlignment="1">
      <alignment horizontal="left" vertical="center"/>
    </xf>
    <xf numFmtId="0" fontId="48" fillId="7" borderId="0" xfId="0" applyFont="1" applyFill="1" applyAlignment="1">
      <alignment horizontal="left" vertical="center"/>
    </xf>
    <xf numFmtId="0" fontId="48" fillId="8" borderId="28" xfId="0" applyFont="1" applyFill="1" applyBorder="1" applyAlignment="1">
      <alignment horizontal="left" vertical="center" wrapText="1"/>
    </xf>
    <xf numFmtId="0" fontId="45" fillId="7" borderId="22" xfId="0" applyFont="1" applyFill="1" applyBorder="1" applyAlignment="1">
      <alignment horizontal="left" vertical="center"/>
    </xf>
    <xf numFmtId="0" fontId="8" fillId="7" borderId="23" xfId="0" applyFont="1" applyFill="1" applyBorder="1" applyAlignment="1">
      <alignment horizontal="left" vertical="center" wrapText="1"/>
    </xf>
    <xf numFmtId="0" fontId="48" fillId="7" borderId="4" xfId="0" applyFont="1" applyFill="1" applyBorder="1" applyAlignment="1">
      <alignment horizontal="left" vertical="center" wrapText="1"/>
    </xf>
    <xf numFmtId="0" fontId="45" fillId="0" borderId="0" xfId="0" applyFont="1" applyAlignment="1">
      <alignment wrapText="1"/>
    </xf>
    <xf numFmtId="0" fontId="45" fillId="0" borderId="1" xfId="0" applyFont="1" applyBorder="1" applyAlignment="1">
      <alignment wrapText="1"/>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46" fillId="19" borderId="1" xfId="0" applyFont="1" applyFill="1" applyBorder="1" applyAlignment="1">
      <alignment horizontal="left" vertical="center"/>
    </xf>
    <xf numFmtId="0" fontId="46" fillId="19" borderId="3" xfId="0" applyFont="1" applyFill="1" applyBorder="1" applyAlignment="1">
      <alignment horizontal="left" vertical="center"/>
    </xf>
    <xf numFmtId="0" fontId="46" fillId="19" borderId="11" xfId="0" applyFont="1" applyFill="1" applyBorder="1" applyAlignment="1">
      <alignment horizontal="left" vertical="center"/>
    </xf>
    <xf numFmtId="0" fontId="46" fillId="20" borderId="1" xfId="0" applyFont="1" applyFill="1" applyBorder="1" applyAlignment="1">
      <alignment horizontal="center" vertical="center" wrapText="1"/>
    </xf>
    <xf numFmtId="0" fontId="50" fillId="19" borderId="3" xfId="0" applyFont="1" applyFill="1" applyBorder="1" applyAlignment="1">
      <alignment horizontal="left" vertical="center"/>
    </xf>
    <xf numFmtId="0" fontId="46" fillId="19" borderId="3" xfId="0" applyFont="1" applyFill="1" applyBorder="1" applyAlignment="1">
      <alignment horizontal="left" vertical="center" wrapText="1"/>
    </xf>
    <xf numFmtId="0" fontId="45" fillId="4" borderId="0" xfId="0" applyFont="1" applyFill="1" applyAlignment="1">
      <alignment horizontal="center" vertical="center"/>
    </xf>
    <xf numFmtId="0" fontId="47" fillId="0" borderId="1" xfId="0" applyFont="1" applyBorder="1" applyAlignment="1">
      <alignment horizontal="left" vertical="center"/>
    </xf>
    <xf numFmtId="0" fontId="47" fillId="7" borderId="1" xfId="0" applyFont="1" applyFill="1" applyBorder="1" applyAlignment="1">
      <alignment horizontal="left" vertical="center"/>
    </xf>
    <xf numFmtId="0" fontId="47" fillId="0" borderId="1" xfId="0" applyFont="1" applyBorder="1" applyAlignment="1">
      <alignment horizontal="center" vertical="center" wrapText="1"/>
    </xf>
    <xf numFmtId="0" fontId="47" fillId="11" borderId="1" xfId="0" applyFont="1" applyFill="1" applyBorder="1" applyAlignment="1">
      <alignment horizontal="left" vertical="center"/>
    </xf>
    <xf numFmtId="0" fontId="45" fillId="7" borderId="0" xfId="0" applyFont="1" applyFill="1" applyAlignment="1">
      <alignment horizontal="left" vertical="center"/>
    </xf>
    <xf numFmtId="0" fontId="47" fillId="10" borderId="26" xfId="0" applyFont="1" applyFill="1" applyBorder="1" applyAlignment="1">
      <alignment horizontal="left" vertical="center" wrapText="1"/>
    </xf>
    <xf numFmtId="0" fontId="47" fillId="11" borderId="10" xfId="0" applyFont="1" applyFill="1" applyBorder="1" applyAlignment="1">
      <alignment horizontal="left" vertical="center" wrapText="1"/>
    </xf>
    <xf numFmtId="0" fontId="47" fillId="8" borderId="25" xfId="0" applyFont="1" applyFill="1" applyBorder="1" applyAlignment="1">
      <alignment horizontal="left" vertical="center" wrapText="1"/>
    </xf>
    <xf numFmtId="0" fontId="47" fillId="11" borderId="25" xfId="0" applyFont="1" applyFill="1" applyBorder="1" applyAlignment="1">
      <alignment horizontal="left" vertical="center" wrapText="1"/>
    </xf>
    <xf numFmtId="0" fontId="47" fillId="7" borderId="25" xfId="0" applyFont="1" applyFill="1" applyBorder="1" applyAlignment="1">
      <alignment horizontal="left" vertical="center" wrapText="1"/>
    </xf>
    <xf numFmtId="0" fontId="48" fillId="0" borderId="1" xfId="0" applyFont="1" applyBorder="1" applyAlignment="1">
      <alignment horizontal="left" vertical="center"/>
    </xf>
    <xf numFmtId="0" fontId="45" fillId="7" borderId="0" xfId="0" applyFont="1" applyFill="1" applyAlignment="1">
      <alignment horizontal="center" vertical="center" wrapText="1"/>
    </xf>
    <xf numFmtId="0" fontId="46" fillId="19" borderId="11" xfId="0" applyFont="1" applyFill="1" applyBorder="1" applyAlignment="1">
      <alignment horizontal="center" vertical="center"/>
    </xf>
    <xf numFmtId="0" fontId="46" fillId="20" borderId="0" xfId="0" applyFont="1" applyFill="1" applyAlignment="1">
      <alignment horizontal="center" vertical="center" wrapText="1"/>
    </xf>
    <xf numFmtId="0" fontId="47" fillId="0" borderId="1" xfId="0" applyFont="1" applyBorder="1" applyAlignment="1">
      <alignment horizontal="center" vertical="center"/>
    </xf>
    <xf numFmtId="0" fontId="48" fillId="0" borderId="1" xfId="0" applyFont="1" applyBorder="1" applyAlignment="1">
      <alignment horizontal="center" vertical="center"/>
    </xf>
    <xf numFmtId="0" fontId="8" fillId="0" borderId="1" xfId="0" applyFont="1" applyBorder="1" applyAlignment="1">
      <alignment horizontal="left" vertical="center" wrapText="1"/>
    </xf>
    <xf numFmtId="0" fontId="47" fillId="7" borderId="0" xfId="0" applyFont="1" applyFill="1" applyAlignment="1">
      <alignment horizontal="left" vertical="center"/>
    </xf>
    <xf numFmtId="0" fontId="48" fillId="8" borderId="0" xfId="0" applyFont="1" applyFill="1" applyAlignment="1">
      <alignment horizontal="center" vertical="center" wrapText="1"/>
    </xf>
    <xf numFmtId="0" fontId="47" fillId="0" borderId="4" xfId="0" applyFont="1" applyBorder="1" applyAlignment="1">
      <alignment horizontal="left" vertical="center"/>
    </xf>
    <xf numFmtId="0" fontId="47" fillId="0" borderId="4" xfId="0" applyFont="1" applyBorder="1" applyAlignment="1">
      <alignment horizontal="center" vertical="center"/>
    </xf>
    <xf numFmtId="0" fontId="48" fillId="0" borderId="4" xfId="0" applyFont="1" applyBorder="1" applyAlignment="1">
      <alignment horizontal="center" vertical="center"/>
    </xf>
    <xf numFmtId="0" fontId="34" fillId="19" borderId="3" xfId="0" applyFont="1" applyFill="1" applyBorder="1" applyAlignment="1">
      <alignment horizontal="center"/>
    </xf>
    <xf numFmtId="0" fontId="46" fillId="20" borderId="5" xfId="0" applyFont="1" applyFill="1" applyBorder="1" applyAlignment="1">
      <alignment horizontal="left" vertical="center"/>
    </xf>
    <xf numFmtId="0" fontId="51" fillId="0" borderId="1" xfId="0" applyFont="1" applyBorder="1" applyAlignment="1">
      <alignment horizontal="left" vertical="center" wrapText="1"/>
    </xf>
    <xf numFmtId="0" fontId="52" fillId="0" borderId="1" xfId="0" applyFont="1" applyBorder="1" applyAlignment="1">
      <alignment horizontal="left" vertical="center" wrapText="1"/>
    </xf>
    <xf numFmtId="0" fontId="29" fillId="0" borderId="13" xfId="0" applyFont="1" applyBorder="1" applyAlignment="1">
      <alignment vertical="center" wrapText="1"/>
    </xf>
    <xf numFmtId="0" fontId="29" fillId="0" borderId="14" xfId="0" applyFont="1" applyBorder="1" applyAlignment="1">
      <alignment vertical="center" wrapText="1"/>
    </xf>
    <xf numFmtId="0" fontId="47" fillId="8" borderId="2" xfId="0" applyFont="1" applyFill="1" applyBorder="1" applyAlignment="1">
      <alignment horizontal="left" vertical="center" wrapText="1"/>
    </xf>
    <xf numFmtId="0" fontId="47" fillId="11" borderId="1" xfId="0" applyFont="1" applyFill="1" applyBorder="1" applyAlignment="1">
      <alignment horizontal="left" vertical="center" wrapText="1"/>
    </xf>
    <xf numFmtId="0" fontId="48" fillId="11" borderId="1" xfId="0" applyFont="1" applyFill="1" applyBorder="1" applyAlignment="1">
      <alignment horizontal="left" vertical="center" wrapText="1"/>
    </xf>
    <xf numFmtId="0" fontId="53" fillId="0" borderId="14" xfId="0" applyFont="1" applyBorder="1" applyAlignment="1">
      <alignment vertical="center" wrapText="1"/>
    </xf>
    <xf numFmtId="0" fontId="48" fillId="10" borderId="1" xfId="0" applyFont="1" applyFill="1" applyBorder="1" applyAlignment="1">
      <alignment horizontal="left" vertical="center" wrapText="1"/>
    </xf>
    <xf numFmtId="0" fontId="47" fillId="0" borderId="2" xfId="0" applyFont="1" applyBorder="1" applyAlignment="1">
      <alignment horizontal="left" vertical="center"/>
    </xf>
    <xf numFmtId="0" fontId="45" fillId="11" borderId="2" xfId="0" applyFont="1" applyFill="1" applyBorder="1" applyAlignment="1">
      <alignment horizontal="left" vertical="center"/>
    </xf>
    <xf numFmtId="0" fontId="47" fillId="7" borderId="1" xfId="0" applyFont="1" applyFill="1" applyBorder="1" applyAlignment="1">
      <alignment horizontal="left"/>
    </xf>
    <xf numFmtId="0" fontId="47" fillId="7" borderId="2" xfId="0" applyFont="1" applyFill="1" applyBorder="1" applyAlignment="1">
      <alignment horizontal="left"/>
    </xf>
    <xf numFmtId="0" fontId="48" fillId="7" borderId="2" xfId="0" applyFont="1" applyFill="1" applyBorder="1" applyAlignment="1">
      <alignment horizontal="left" vertical="center" wrapText="1"/>
    </xf>
    <xf numFmtId="0" fontId="48" fillId="11" borderId="2" xfId="0" applyFont="1" applyFill="1" applyBorder="1" applyAlignment="1">
      <alignment horizontal="left" vertical="center"/>
    </xf>
    <xf numFmtId="0" fontId="45" fillId="7" borderId="1" xfId="0" applyFont="1" applyFill="1" applyBorder="1"/>
    <xf numFmtId="0" fontId="45" fillId="7" borderId="1" xfId="0" applyFont="1" applyFill="1" applyBorder="1" applyAlignment="1">
      <alignment horizontal="left" vertical="top"/>
    </xf>
    <xf numFmtId="0" fontId="48" fillId="4" borderId="1" xfId="0" applyFont="1" applyFill="1" applyBorder="1" applyAlignment="1">
      <alignment horizontal="left" vertical="center"/>
    </xf>
    <xf numFmtId="0" fontId="46" fillId="20" borderId="7" xfId="0" applyFont="1" applyFill="1" applyBorder="1" applyAlignment="1">
      <alignment horizontal="left" vertical="center"/>
    </xf>
    <xf numFmtId="0" fontId="45" fillId="7" borderId="5" xfId="0" applyFont="1" applyFill="1" applyBorder="1" applyAlignment="1">
      <alignment horizontal="left" vertical="center"/>
    </xf>
    <xf numFmtId="0" fontId="8" fillId="7" borderId="29" xfId="0" applyFont="1" applyFill="1" applyBorder="1" applyAlignment="1">
      <alignment horizontal="left" vertical="center" wrapText="1"/>
    </xf>
    <xf numFmtId="0" fontId="45" fillId="7" borderId="29" xfId="0" applyFont="1" applyFill="1" applyBorder="1" applyAlignment="1">
      <alignment horizontal="left" vertical="center" wrapText="1"/>
    </xf>
    <xf numFmtId="0" fontId="54" fillId="4" borderId="3" xfId="0" applyFont="1" applyFill="1" applyBorder="1" applyAlignment="1">
      <alignment horizontal="left" vertical="center" wrapText="1"/>
    </xf>
    <xf numFmtId="0" fontId="45" fillId="19" borderId="1" xfId="0" applyFont="1" applyFill="1" applyBorder="1" applyAlignment="1">
      <alignment horizontal="left" vertical="center"/>
    </xf>
    <xf numFmtId="0" fontId="47" fillId="4" borderId="3" xfId="0" applyFont="1" applyFill="1" applyBorder="1" applyAlignment="1">
      <alignment horizontal="left" vertical="center" wrapText="1"/>
    </xf>
    <xf numFmtId="0" fontId="48" fillId="4" borderId="0" xfId="0" applyFont="1" applyFill="1"/>
    <xf numFmtId="0" fontId="45" fillId="0" borderId="3" xfId="0" applyFont="1" applyBorder="1" applyAlignment="1">
      <alignment vertical="center"/>
    </xf>
    <xf numFmtId="0" fontId="45" fillId="0" borderId="3" xfId="0" applyFont="1" applyBorder="1" applyAlignment="1">
      <alignment horizontal="left" vertical="center"/>
    </xf>
    <xf numFmtId="0" fontId="29" fillId="0" borderId="0" xfId="0" applyFont="1"/>
    <xf numFmtId="0" fontId="54" fillId="4" borderId="10" xfId="0" applyFont="1" applyFill="1" applyBorder="1" applyAlignment="1">
      <alignment horizontal="left" vertical="center" wrapText="1"/>
    </xf>
    <xf numFmtId="0" fontId="45" fillId="19" borderId="2" xfId="0" applyFont="1" applyFill="1" applyBorder="1" applyAlignment="1">
      <alignment horizontal="left" vertical="center"/>
    </xf>
    <xf numFmtId="0" fontId="45" fillId="4" borderId="1" xfId="0" applyFont="1" applyFill="1" applyBorder="1" applyAlignment="1">
      <alignment vertical="center" wrapText="1"/>
    </xf>
    <xf numFmtId="0" fontId="45" fillId="4" borderId="0" xfId="0" applyFont="1" applyFill="1"/>
    <xf numFmtId="0" fontId="45" fillId="4" borderId="1" xfId="0" applyFont="1" applyFill="1" applyBorder="1" applyAlignment="1">
      <alignment vertical="center"/>
    </xf>
    <xf numFmtId="0" fontId="45" fillId="0" borderId="1" xfId="0" applyFont="1" applyBorder="1"/>
    <xf numFmtId="0" fontId="29" fillId="0" borderId="15" xfId="0" applyFont="1" applyBorder="1" applyAlignment="1">
      <alignment vertical="center" wrapText="1"/>
    </xf>
    <xf numFmtId="0" fontId="45" fillId="11" borderId="5" xfId="0" applyFont="1" applyFill="1" applyBorder="1" applyAlignment="1">
      <alignment horizontal="left" vertical="center"/>
    </xf>
    <xf numFmtId="0" fontId="29" fillId="0" borderId="1" xfId="0" applyFont="1" applyBorder="1"/>
    <xf numFmtId="0" fontId="46" fillId="20" borderId="30" xfId="0" applyFont="1" applyFill="1" applyBorder="1" applyAlignment="1">
      <alignment horizontal="left" vertical="center"/>
    </xf>
    <xf numFmtId="0" fontId="45" fillId="4" borderId="0" xfId="0" applyFont="1" applyFill="1" applyAlignment="1">
      <alignment wrapText="1"/>
    </xf>
    <xf numFmtId="0" fontId="45" fillId="0" borderId="1" xfId="0" applyFont="1" applyBorder="1" applyAlignment="1">
      <alignment horizontal="left" vertical="center"/>
    </xf>
    <xf numFmtId="0" fontId="45" fillId="4" borderId="1" xfId="0" applyFont="1" applyFill="1" applyBorder="1"/>
    <xf numFmtId="0" fontId="54" fillId="4" borderId="1" xfId="0" applyFont="1" applyFill="1" applyBorder="1" applyAlignment="1">
      <alignment horizontal="left" vertical="center" wrapText="1"/>
    </xf>
    <xf numFmtId="0" fontId="45" fillId="4" borderId="1" xfId="0" applyFont="1" applyFill="1" applyBorder="1" applyAlignment="1">
      <alignment wrapText="1"/>
    </xf>
    <xf numFmtId="0" fontId="45" fillId="7" borderId="6" xfId="0" applyFont="1" applyFill="1" applyBorder="1" applyAlignment="1">
      <alignment horizontal="left" vertical="center"/>
    </xf>
    <xf numFmtId="0" fontId="45" fillId="11" borderId="10" xfId="0" applyFont="1" applyFill="1" applyBorder="1" applyAlignment="1">
      <alignment horizontal="left" vertical="center"/>
    </xf>
    <xf numFmtId="0" fontId="45" fillId="7" borderId="4" xfId="0" applyFont="1" applyFill="1" applyBorder="1" applyAlignment="1">
      <alignment horizontal="left" vertical="center"/>
    </xf>
    <xf numFmtId="0" fontId="45" fillId="11" borderId="3" xfId="0" applyFont="1" applyFill="1" applyBorder="1" applyAlignment="1">
      <alignment horizontal="left" vertical="center"/>
    </xf>
    <xf numFmtId="0" fontId="45" fillId="7" borderId="16" xfId="0" applyFont="1" applyFill="1" applyBorder="1" applyAlignment="1">
      <alignment horizontal="left" vertical="center"/>
    </xf>
    <xf numFmtId="0" fontId="45" fillId="11" borderId="12" xfId="0" applyFont="1" applyFill="1" applyBorder="1" applyAlignment="1">
      <alignment horizontal="left" vertical="center"/>
    </xf>
    <xf numFmtId="0" fontId="46" fillId="4" borderId="1" xfId="0" applyFont="1" applyFill="1" applyBorder="1"/>
    <xf numFmtId="0" fontId="45" fillId="7" borderId="2" xfId="0" applyFont="1" applyFill="1" applyBorder="1"/>
    <xf numFmtId="0" fontId="29" fillId="0" borderId="1" xfId="0" applyFont="1" applyBorder="1" applyAlignment="1">
      <alignment vertical="center"/>
    </xf>
    <xf numFmtId="0" fontId="29" fillId="0" borderId="0" xfId="0" applyFont="1" applyAlignment="1">
      <alignment vertical="center"/>
    </xf>
    <xf numFmtId="0" fontId="48" fillId="0" borderId="0" xfId="0" applyFont="1"/>
    <xf numFmtId="0" fontId="46" fillId="0" borderId="24" xfId="0" applyFont="1" applyBorder="1" applyAlignment="1">
      <alignment horizontal="left" vertical="center"/>
    </xf>
    <xf numFmtId="0" fontId="46" fillId="0" borderId="25" xfId="0" applyFont="1" applyBorder="1" applyAlignment="1">
      <alignment horizontal="left" vertical="center" wrapText="1"/>
    </xf>
    <xf numFmtId="0" fontId="46" fillId="0" borderId="1" xfId="0" applyFont="1" applyBorder="1" applyAlignment="1">
      <alignment horizontal="left" vertical="center"/>
    </xf>
    <xf numFmtId="0" fontId="8" fillId="11" borderId="1" xfId="0" applyFont="1" applyFill="1" applyBorder="1" applyAlignment="1">
      <alignment horizontal="left" vertical="center"/>
    </xf>
    <xf numFmtId="0" fontId="8" fillId="11" borderId="25" xfId="0" applyFont="1" applyFill="1" applyBorder="1" applyAlignment="1">
      <alignment horizontal="left" vertical="center" wrapText="1"/>
    </xf>
    <xf numFmtId="0" fontId="8" fillId="11" borderId="3" xfId="0" applyFont="1" applyFill="1" applyBorder="1" applyAlignment="1">
      <alignment horizontal="left" vertical="center" wrapText="1"/>
    </xf>
    <xf numFmtId="0" fontId="8" fillId="10" borderId="26" xfId="0" applyFont="1" applyFill="1" applyBorder="1" applyAlignment="1">
      <alignment horizontal="left" vertical="center" wrapText="1"/>
    </xf>
    <xf numFmtId="0" fontId="8" fillId="11" borderId="10" xfId="0" applyFont="1" applyFill="1" applyBorder="1" applyAlignment="1">
      <alignment horizontal="left" vertical="center" wrapText="1"/>
    </xf>
    <xf numFmtId="0" fontId="48" fillId="11" borderId="25" xfId="0" applyFont="1" applyFill="1" applyBorder="1" applyAlignment="1">
      <alignment horizontal="left" vertical="center" wrapText="1"/>
    </xf>
    <xf numFmtId="0" fontId="48" fillId="11" borderId="3" xfId="0" applyFont="1" applyFill="1" applyBorder="1" applyAlignment="1">
      <alignment horizontal="left" vertical="center" wrapText="1"/>
    </xf>
    <xf numFmtId="0" fontId="8" fillId="0" borderId="1" xfId="0" applyFont="1" applyBorder="1" applyAlignment="1">
      <alignment horizontal="left" vertical="center"/>
    </xf>
    <xf numFmtId="0" fontId="45" fillId="0" borderId="24" xfId="0" applyFont="1" applyBorder="1" applyAlignment="1">
      <alignment horizontal="left" vertical="center"/>
    </xf>
    <xf numFmtId="0" fontId="8" fillId="17" borderId="1" xfId="0" applyFont="1" applyFill="1" applyBorder="1" applyAlignment="1">
      <alignment horizontal="left" vertical="center" wrapText="1"/>
    </xf>
    <xf numFmtId="0" fontId="48" fillId="0" borderId="0" xfId="0" applyFont="1" applyAlignment="1">
      <alignment horizontal="left" vertical="center"/>
    </xf>
    <xf numFmtId="0" fontId="53" fillId="0" borderId="0" xfId="0" applyFont="1"/>
    <xf numFmtId="0" fontId="36" fillId="20" borderId="1" xfId="0" applyFont="1" applyFill="1" applyBorder="1" applyAlignment="1">
      <alignment horizontal="left" vertical="center"/>
    </xf>
    <xf numFmtId="0" fontId="35" fillId="20" borderId="3" xfId="0" applyFont="1" applyFill="1" applyBorder="1" applyAlignment="1">
      <alignment horizontal="left" vertical="center"/>
    </xf>
    <xf numFmtId="0" fontId="39" fillId="20" borderId="3" xfId="0" applyFont="1" applyFill="1" applyBorder="1" applyAlignment="1">
      <alignment horizontal="center"/>
    </xf>
    <xf numFmtId="0" fontId="35" fillId="20" borderId="3" xfId="0" applyFont="1" applyFill="1" applyBorder="1" applyAlignment="1">
      <alignment horizontal="left" vertical="center" wrapText="1"/>
    </xf>
    <xf numFmtId="0" fontId="35" fillId="20" borderId="11" xfId="0" applyFont="1" applyFill="1" applyBorder="1" applyAlignment="1">
      <alignment horizontal="left" vertical="center"/>
    </xf>
    <xf numFmtId="0" fontId="29" fillId="0" borderId="0" xfId="11"/>
    <xf numFmtId="0" fontId="45" fillId="0" borderId="0" xfId="11" applyFont="1" applyAlignment="1">
      <alignment wrapText="1"/>
    </xf>
    <xf numFmtId="0" fontId="36" fillId="19" borderId="1" xfId="11" applyFont="1" applyFill="1" applyBorder="1" applyAlignment="1">
      <alignment horizontal="left" vertical="center"/>
    </xf>
    <xf numFmtId="0" fontId="35" fillId="19" borderId="3" xfId="11" applyFont="1" applyFill="1" applyBorder="1" applyAlignment="1">
      <alignment horizontal="left" vertical="center"/>
    </xf>
    <xf numFmtId="0" fontId="35" fillId="19" borderId="11" xfId="11" applyFont="1" applyFill="1" applyBorder="1" applyAlignment="1">
      <alignment horizontal="left" vertical="center"/>
    </xf>
    <xf numFmtId="0" fontId="35" fillId="19" borderId="3" xfId="11" applyFont="1" applyFill="1" applyBorder="1" applyAlignment="1">
      <alignment horizontal="left" vertical="center" wrapText="1"/>
    </xf>
    <xf numFmtId="0" fontId="45" fillId="4" borderId="1" xfId="11" applyFont="1" applyFill="1" applyBorder="1" applyAlignment="1">
      <alignment horizontal="left" vertical="center" wrapText="1"/>
    </xf>
    <xf numFmtId="0" fontId="39" fillId="19" borderId="1" xfId="11" applyFont="1" applyFill="1" applyBorder="1" applyAlignment="1">
      <alignment horizontal="left" vertical="center"/>
    </xf>
    <xf numFmtId="0" fontId="36" fillId="4" borderId="1" xfId="11" applyFont="1" applyFill="1" applyBorder="1" applyAlignment="1">
      <alignment horizontal="left" vertical="center"/>
    </xf>
    <xf numFmtId="0" fontId="35" fillId="20" borderId="24" xfId="11" applyFont="1" applyFill="1" applyBorder="1" applyAlignment="1">
      <alignment horizontal="left" vertical="center"/>
    </xf>
    <xf numFmtId="0" fontId="35" fillId="20" borderId="25" xfId="11" applyFont="1" applyFill="1" applyBorder="1" applyAlignment="1">
      <alignment horizontal="left" vertical="center" wrapText="1"/>
    </xf>
    <xf numFmtId="0" fontId="35" fillId="20" borderId="1" xfId="11" applyFont="1" applyFill="1" applyBorder="1" applyAlignment="1">
      <alignment horizontal="left" vertical="center"/>
    </xf>
    <xf numFmtId="0" fontId="36" fillId="4" borderId="29" xfId="11" applyFont="1" applyFill="1" applyBorder="1" applyAlignment="1">
      <alignment horizontal="left" vertical="center"/>
    </xf>
    <xf numFmtId="0" fontId="35" fillId="4" borderId="1" xfId="11" applyFont="1" applyFill="1" applyBorder="1" applyAlignment="1">
      <alignment vertical="center"/>
    </xf>
    <xf numFmtId="0" fontId="36" fillId="4" borderId="1" xfId="11" applyFont="1" applyFill="1" applyBorder="1" applyAlignment="1">
      <alignment horizontal="left" vertical="center" indent="1"/>
    </xf>
    <xf numFmtId="0" fontId="55" fillId="20" borderId="1" xfId="0" applyFont="1" applyFill="1" applyBorder="1" applyAlignment="1">
      <alignment horizontal="left" vertical="center"/>
    </xf>
    <xf numFmtId="0" fontId="55" fillId="20" borderId="10" xfId="0" applyFont="1" applyFill="1" applyBorder="1" applyAlignment="1">
      <alignment horizontal="left" vertical="center"/>
    </xf>
    <xf numFmtId="0" fontId="56" fillId="20" borderId="0" xfId="0" applyFont="1" applyFill="1" applyAlignment="1">
      <alignment horizontal="left" vertical="center"/>
    </xf>
    <xf numFmtId="0" fontId="56" fillId="20" borderId="1" xfId="0" applyFont="1" applyFill="1" applyBorder="1" applyAlignment="1">
      <alignment horizontal="left" vertical="center"/>
    </xf>
    <xf numFmtId="0" fontId="55" fillId="20" borderId="1" xfId="0" applyFont="1" applyFill="1" applyBorder="1" applyAlignment="1">
      <alignment horizontal="left" vertical="center" wrapText="1"/>
    </xf>
    <xf numFmtId="0" fontId="45" fillId="21" borderId="0" xfId="0" applyFont="1" applyFill="1"/>
    <xf numFmtId="0" fontId="11" fillId="21" borderId="1" xfId="0" applyFont="1" applyFill="1" applyBorder="1" applyAlignment="1">
      <alignment horizontal="left" vertical="center"/>
    </xf>
    <xf numFmtId="0" fontId="55" fillId="21" borderId="5" xfId="0" applyFont="1" applyFill="1" applyBorder="1" applyAlignment="1">
      <alignment horizontal="left" vertical="center"/>
    </xf>
    <xf numFmtId="0" fontId="11" fillId="21" borderId="16" xfId="0" applyFont="1" applyFill="1" applyBorder="1" applyAlignment="1">
      <alignment horizontal="left" vertical="center" wrapText="1"/>
    </xf>
    <xf numFmtId="0" fontId="55" fillId="21" borderId="1" xfId="0" applyFont="1" applyFill="1" applyBorder="1" applyAlignment="1">
      <alignment horizontal="left" vertical="center"/>
    </xf>
    <xf numFmtId="0" fontId="55" fillId="21" borderId="1" xfId="0" applyFont="1" applyFill="1" applyBorder="1" applyAlignment="1">
      <alignment horizontal="left" vertical="center" wrapText="1"/>
    </xf>
    <xf numFmtId="0" fontId="11" fillId="21" borderId="4" xfId="0" applyFont="1" applyFill="1" applyBorder="1" applyAlignment="1">
      <alignment horizontal="left" vertical="center" wrapText="1"/>
    </xf>
    <xf numFmtId="0" fontId="57" fillId="21" borderId="1" xfId="0" applyFont="1" applyFill="1" applyBorder="1" applyAlignment="1">
      <alignment horizontal="left" vertical="center"/>
    </xf>
    <xf numFmtId="0" fontId="57" fillId="21" borderId="1" xfId="0" applyFont="1" applyFill="1" applyBorder="1"/>
    <xf numFmtId="0" fontId="57" fillId="21" borderId="1" xfId="0" applyFont="1" applyFill="1" applyBorder="1" applyAlignment="1">
      <alignment horizontal="left" vertical="center" wrapText="1"/>
    </xf>
    <xf numFmtId="0" fontId="48" fillId="21" borderId="0" xfId="0" applyFont="1" applyFill="1"/>
    <xf numFmtId="0" fontId="57" fillId="21" borderId="4" xfId="0" applyFont="1" applyFill="1" applyBorder="1" applyAlignment="1">
      <alignment horizontal="left" vertical="center" wrapText="1"/>
    </xf>
    <xf numFmtId="0" fontId="11" fillId="21" borderId="1" xfId="0" applyFont="1" applyFill="1" applyBorder="1" applyAlignment="1">
      <alignment horizontal="left" vertical="center" wrapText="1"/>
    </xf>
    <xf numFmtId="0" fontId="11" fillId="21" borderId="5" xfId="0" applyFont="1" applyFill="1" applyBorder="1" applyAlignment="1">
      <alignment horizontal="left" vertical="center"/>
    </xf>
    <xf numFmtId="0" fontId="57" fillId="21" borderId="5" xfId="0" applyFont="1" applyFill="1" applyBorder="1" applyAlignment="1">
      <alignment horizontal="left" vertical="center"/>
    </xf>
    <xf numFmtId="0" fontId="11" fillId="21" borderId="6" xfId="0" applyFont="1" applyFill="1" applyBorder="1" applyAlignment="1">
      <alignment horizontal="left" vertical="center" wrapText="1"/>
    </xf>
    <xf numFmtId="0" fontId="55" fillId="20" borderId="3" xfId="0" applyFont="1" applyFill="1" applyBorder="1" applyAlignment="1">
      <alignment horizontal="left" vertical="center"/>
    </xf>
    <xf numFmtId="0" fontId="56" fillId="20" borderId="4" xfId="0" applyFont="1" applyFill="1" applyBorder="1" applyAlignment="1">
      <alignment horizontal="left" vertical="center"/>
    </xf>
    <xf numFmtId="0" fontId="55" fillId="21" borderId="4" xfId="0" applyFont="1" applyFill="1" applyBorder="1" applyAlignment="1">
      <alignment horizontal="left" vertical="center" wrapText="1"/>
    </xf>
    <xf numFmtId="0" fontId="55" fillId="0" borderId="0" xfId="0" applyFont="1"/>
    <xf numFmtId="0" fontId="55" fillId="0" borderId="0" xfId="0" applyFont="1" applyAlignment="1">
      <alignment wrapText="1"/>
    </xf>
    <xf numFmtId="0" fontId="9" fillId="20" borderId="1" xfId="0" applyFont="1" applyFill="1" applyBorder="1" applyAlignment="1">
      <alignment horizontal="center"/>
    </xf>
    <xf numFmtId="0" fontId="46" fillId="20" borderId="1" xfId="0" applyFont="1" applyFill="1" applyBorder="1" applyAlignment="1">
      <alignment horizontal="left" vertical="center" wrapText="1"/>
    </xf>
    <xf numFmtId="0" fontId="45" fillId="20" borderId="1" xfId="0" applyFont="1" applyFill="1" applyBorder="1" applyAlignment="1">
      <alignment horizontal="left" vertical="center" wrapText="1"/>
    </xf>
    <xf numFmtId="0" fontId="58" fillId="0" borderId="1" xfId="0" applyFont="1" applyBorder="1"/>
    <xf numFmtId="0" fontId="45" fillId="15" borderId="1" xfId="0" applyFont="1" applyFill="1" applyBorder="1" applyAlignment="1">
      <alignment horizontal="left" vertical="center"/>
    </xf>
    <xf numFmtId="0" fontId="45" fillId="11" borderId="2" xfId="9" applyFont="1" applyFill="1" applyBorder="1" applyAlignment="1">
      <alignment horizontal="left" vertical="center"/>
    </xf>
    <xf numFmtId="0" fontId="8" fillId="0" borderId="1" xfId="0" applyFont="1" applyBorder="1" applyAlignment="1">
      <alignment horizontal="left"/>
    </xf>
    <xf numFmtId="0" fontId="45" fillId="0" borderId="31" xfId="0" applyFont="1" applyBorder="1" applyAlignment="1">
      <alignment horizontal="left" vertical="center"/>
    </xf>
    <xf numFmtId="0" fontId="13" fillId="0" borderId="31" xfId="0" applyFont="1" applyBorder="1" applyAlignment="1">
      <alignment horizontal="left" vertical="center" wrapText="1"/>
    </xf>
    <xf numFmtId="0" fontId="45" fillId="15" borderId="31" xfId="0" applyFont="1" applyFill="1" applyBorder="1" applyAlignment="1">
      <alignment horizontal="left" vertical="center"/>
    </xf>
    <xf numFmtId="0" fontId="45" fillId="0" borderId="32" xfId="0" applyFont="1" applyBorder="1" applyAlignment="1">
      <alignment horizontal="left" vertical="center"/>
    </xf>
    <xf numFmtId="0" fontId="45" fillId="0" borderId="32" xfId="0" applyFont="1" applyBorder="1"/>
    <xf numFmtId="0" fontId="45" fillId="0" borderId="32" xfId="0" applyFont="1" applyBorder="1" applyAlignment="1">
      <alignment horizontal="left" vertical="center" wrapText="1"/>
    </xf>
    <xf numFmtId="0" fontId="45" fillId="15" borderId="32" xfId="0" applyFont="1" applyFill="1" applyBorder="1" applyAlignment="1">
      <alignment horizontal="left" vertical="center"/>
    </xf>
    <xf numFmtId="0" fontId="48" fillId="0" borderId="32" xfId="0" applyFont="1" applyBorder="1" applyAlignment="1">
      <alignment horizontal="left" vertical="center"/>
    </xf>
    <xf numFmtId="0" fontId="48" fillId="0" borderId="32" xfId="0" applyFont="1" applyBorder="1" applyAlignment="1">
      <alignment horizontal="left" vertical="center" wrapText="1"/>
    </xf>
    <xf numFmtId="0" fontId="48" fillId="15" borderId="32" xfId="0" applyFont="1" applyFill="1" applyBorder="1" applyAlignment="1">
      <alignment horizontal="left" vertical="center"/>
    </xf>
    <xf numFmtId="0" fontId="13" fillId="0" borderId="32" xfId="0" applyFont="1" applyBorder="1" applyAlignment="1">
      <alignment horizontal="left" vertical="center" wrapText="1"/>
    </xf>
    <xf numFmtId="0" fontId="59" fillId="0" borderId="0" xfId="0" applyFont="1"/>
    <xf numFmtId="0" fontId="31" fillId="0" borderId="0" xfId="0" applyFont="1"/>
    <xf numFmtId="0" fontId="13" fillId="0" borderId="32" xfId="0" applyFont="1" applyBorder="1" applyAlignment="1">
      <alignment horizontal="left"/>
    </xf>
    <xf numFmtId="0" fontId="13" fillId="0" borderId="32" xfId="0" applyFont="1" applyBorder="1" applyAlignment="1">
      <alignment horizontal="left" vertical="center"/>
    </xf>
    <xf numFmtId="0" fontId="45" fillId="20" borderId="32" xfId="0" applyFont="1" applyFill="1" applyBorder="1" applyAlignment="1">
      <alignment horizontal="left" vertical="center"/>
    </xf>
    <xf numFmtId="0" fontId="49" fillId="20" borderId="32" xfId="0" applyFont="1" applyFill="1" applyBorder="1" applyAlignment="1">
      <alignment horizontal="left" vertical="center"/>
    </xf>
    <xf numFmtId="0" fontId="46" fillId="20" borderId="32" xfId="0" applyFont="1" applyFill="1" applyBorder="1" applyAlignment="1">
      <alignment horizontal="left" vertical="center"/>
    </xf>
    <xf numFmtId="0" fontId="45" fillId="20" borderId="32" xfId="0" applyFont="1" applyFill="1" applyBorder="1" applyAlignment="1">
      <alignment horizontal="left" vertical="center" wrapText="1"/>
    </xf>
    <xf numFmtId="0" fontId="45" fillId="0" borderId="25" xfId="0" applyFont="1" applyBorder="1" applyAlignment="1">
      <alignment horizontal="left" vertical="center"/>
    </xf>
    <xf numFmtId="0" fontId="13" fillId="0" borderId="32" xfId="0" applyFont="1" applyBorder="1"/>
    <xf numFmtId="0" fontId="45" fillId="0" borderId="29" xfId="0" applyFont="1" applyBorder="1" applyAlignment="1">
      <alignment horizontal="left" vertical="center"/>
    </xf>
    <xf numFmtId="0" fontId="48" fillId="0" borderId="29" xfId="0" applyFont="1" applyBorder="1" applyAlignment="1">
      <alignment horizontal="left" vertical="center"/>
    </xf>
    <xf numFmtId="0" fontId="45" fillId="20" borderId="30" xfId="0" applyFont="1" applyFill="1" applyBorder="1" applyAlignment="1">
      <alignment horizontal="left" vertical="center"/>
    </xf>
    <xf numFmtId="0" fontId="46" fillId="20" borderId="33" xfId="0" applyFont="1" applyFill="1" applyBorder="1" applyAlignment="1">
      <alignment horizontal="left" vertical="center"/>
    </xf>
    <xf numFmtId="0" fontId="45" fillId="20" borderId="34" xfId="0" applyFont="1" applyFill="1" applyBorder="1" applyAlignment="1">
      <alignment horizontal="left" vertical="center" wrapText="1"/>
    </xf>
    <xf numFmtId="0" fontId="45" fillId="0" borderId="23" xfId="0" applyFont="1" applyBorder="1" applyAlignment="1">
      <alignment horizontal="left" vertical="center"/>
    </xf>
    <xf numFmtId="0" fontId="13" fillId="0" borderId="26" xfId="0" applyFont="1" applyBorder="1" applyAlignment="1">
      <alignment horizontal="left" vertical="center" wrapText="1"/>
    </xf>
    <xf numFmtId="0" fontId="13" fillId="0" borderId="25" xfId="0" applyFont="1" applyBorder="1" applyAlignment="1">
      <alignment horizontal="left" vertical="center" wrapText="1"/>
    </xf>
    <xf numFmtId="0" fontId="48" fillId="0" borderId="24" xfId="0" applyFont="1" applyBorder="1" applyAlignment="1">
      <alignment horizontal="left" vertical="center"/>
    </xf>
    <xf numFmtId="0" fontId="48" fillId="0" borderId="25" xfId="0" applyFont="1" applyBorder="1" applyAlignment="1">
      <alignment horizontal="left" vertical="center" wrapText="1"/>
    </xf>
    <xf numFmtId="0" fontId="45" fillId="20" borderId="34" xfId="0" applyFont="1" applyFill="1" applyBorder="1" applyAlignment="1">
      <alignment horizontal="left" vertical="center"/>
    </xf>
    <xf numFmtId="0" fontId="45" fillId="20" borderId="22" xfId="0" applyFont="1" applyFill="1" applyBorder="1" applyAlignment="1">
      <alignment horizontal="left" vertical="center"/>
    </xf>
    <xf numFmtId="0" fontId="13" fillId="0" borderId="29" xfId="0" applyFont="1" applyBorder="1" applyAlignment="1">
      <alignment horizontal="left" vertical="center" wrapText="1"/>
    </xf>
    <xf numFmtId="0" fontId="45" fillId="0" borderId="29" xfId="0" applyFont="1" applyBorder="1" applyAlignment="1">
      <alignment horizontal="left" vertical="center" wrapText="1"/>
    </xf>
    <xf numFmtId="0" fontId="13" fillId="0" borderId="24" xfId="0" applyFont="1" applyBorder="1" applyAlignment="1">
      <alignment horizontal="left" vertical="center" wrapText="1"/>
    </xf>
    <xf numFmtId="0" fontId="45" fillId="0" borderId="24" xfId="0" applyFont="1" applyBorder="1" applyAlignment="1">
      <alignment vertical="center"/>
    </xf>
    <xf numFmtId="0" fontId="45" fillId="0" borderId="27" xfId="0" applyFont="1" applyBorder="1" applyAlignment="1">
      <alignment horizontal="left" vertical="center"/>
    </xf>
    <xf numFmtId="0" fontId="46" fillId="20" borderId="23" xfId="0" applyFont="1" applyFill="1" applyBorder="1" applyAlignment="1">
      <alignment horizontal="left" vertical="center"/>
    </xf>
    <xf numFmtId="0" fontId="46" fillId="20" borderId="34" xfId="0" applyFont="1" applyFill="1" applyBorder="1" applyAlignment="1">
      <alignment horizontal="left" vertical="center"/>
    </xf>
    <xf numFmtId="0" fontId="45" fillId="0" borderId="32" xfId="0" applyFont="1" applyBorder="1" applyAlignment="1">
      <alignment horizontal="left"/>
    </xf>
    <xf numFmtId="0" fontId="45" fillId="0" borderId="32" xfId="0" applyFont="1" applyBorder="1" applyAlignment="1">
      <alignment vertical="center" wrapText="1"/>
    </xf>
    <xf numFmtId="0" fontId="45" fillId="0" borderId="32" xfId="0" applyFont="1" applyBorder="1" applyAlignment="1">
      <alignment vertical="center"/>
    </xf>
    <xf numFmtId="0" fontId="60" fillId="0" borderId="0" xfId="0" applyFont="1"/>
    <xf numFmtId="0" fontId="61" fillId="0" borderId="0" xfId="0" applyFont="1"/>
    <xf numFmtId="0" fontId="61" fillId="0" borderId="0" xfId="0" applyFont="1" applyAlignment="1">
      <alignment horizontal="center" vertical="center"/>
    </xf>
    <xf numFmtId="0" fontId="30" fillId="0" borderId="0" xfId="0" applyFont="1"/>
    <xf numFmtId="0" fontId="62" fillId="0" borderId="0" xfId="0" applyFont="1"/>
    <xf numFmtId="0" fontId="62"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justify" vertical="center" wrapText="1"/>
    </xf>
    <xf numFmtId="0" fontId="57" fillId="0" borderId="0" xfId="0" applyFont="1" applyAlignment="1">
      <alignment horizontal="justify" vertical="center" wrapText="1"/>
    </xf>
    <xf numFmtId="0" fontId="57"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left" vertical="top"/>
    </xf>
    <xf numFmtId="0" fontId="0" fillId="0" borderId="0" xfId="0" applyAlignment="1">
      <alignment horizontal="center"/>
    </xf>
    <xf numFmtId="0" fontId="3" fillId="7" borderId="3" xfId="0" applyFont="1" applyFill="1" applyBorder="1" applyAlignment="1">
      <alignment horizontal="left" vertical="center"/>
    </xf>
    <xf numFmtId="0" fontId="8" fillId="7" borderId="3" xfId="0" applyFont="1" applyFill="1" applyBorder="1" applyAlignment="1">
      <alignment horizontal="left" vertical="center"/>
    </xf>
    <xf numFmtId="0" fontId="48" fillId="7" borderId="3" xfId="0" applyFont="1" applyFill="1" applyBorder="1" applyAlignment="1">
      <alignment horizontal="left" vertical="center"/>
    </xf>
    <xf numFmtId="0" fontId="8" fillId="0" borderId="3" xfId="0" applyFont="1" applyBorder="1" applyAlignment="1">
      <alignment horizontal="left" vertical="center"/>
    </xf>
    <xf numFmtId="0" fontId="45" fillId="7" borderId="3" xfId="0" applyFont="1" applyFill="1" applyBorder="1" applyAlignment="1">
      <alignment horizontal="left" vertical="center"/>
    </xf>
    <xf numFmtId="0" fontId="48" fillId="7" borderId="1" xfId="0" applyFont="1" applyFill="1" applyBorder="1"/>
    <xf numFmtId="0" fontId="0" fillId="0" borderId="1" xfId="0" applyBorder="1"/>
    <xf numFmtId="0" fontId="46" fillId="7" borderId="24" xfId="0" applyFont="1" applyFill="1" applyBorder="1" applyAlignment="1">
      <alignment horizontal="left" vertical="center"/>
    </xf>
    <xf numFmtId="0" fontId="9" fillId="7" borderId="24" xfId="0" applyFont="1" applyFill="1" applyBorder="1" applyAlignment="1">
      <alignment horizontal="left" vertical="center"/>
    </xf>
    <xf numFmtId="0" fontId="46" fillId="20" borderId="1" xfId="11" applyFont="1" applyFill="1" applyBorder="1" applyAlignment="1">
      <alignment horizontal="left" vertical="center"/>
    </xf>
    <xf numFmtId="0" fontId="45" fillId="4" borderId="1" xfId="11" applyFont="1" applyFill="1" applyBorder="1" applyAlignment="1">
      <alignment horizontal="left" vertical="center"/>
    </xf>
    <xf numFmtId="0" fontId="35" fillId="19" borderId="1" xfId="11" applyFont="1" applyFill="1" applyBorder="1" applyAlignment="1">
      <alignment horizontal="left" vertical="center"/>
    </xf>
    <xf numFmtId="0" fontId="62" fillId="0" borderId="1" xfId="11" applyFont="1" applyBorder="1" applyAlignment="1">
      <alignment wrapText="1"/>
    </xf>
    <xf numFmtId="0" fontId="47" fillId="0" borderId="1" xfId="11" applyFont="1" applyBorder="1" applyAlignment="1">
      <alignment vertical="center" wrapText="1"/>
    </xf>
    <xf numFmtId="0" fontId="48" fillId="0" borderId="1" xfId="11" applyFont="1" applyBorder="1" applyAlignment="1">
      <alignment vertical="center" wrapText="1"/>
    </xf>
    <xf numFmtId="0" fontId="48" fillId="7" borderId="17" xfId="11" applyFont="1" applyFill="1" applyBorder="1" applyAlignment="1">
      <alignment horizontal="left" vertical="center" wrapText="1"/>
    </xf>
    <xf numFmtId="0" fontId="48" fillId="7" borderId="17" xfId="7" applyFont="1" applyFill="1" applyBorder="1" applyAlignment="1">
      <alignment horizontal="left" vertical="center" wrapText="1"/>
    </xf>
    <xf numFmtId="0" fontId="48" fillId="0" borderId="1" xfId="11" applyFont="1" applyBorder="1" applyAlignment="1">
      <alignment vertical="center"/>
    </xf>
    <xf numFmtId="0" fontId="48" fillId="0" borderId="17" xfId="11" applyFont="1" applyBorder="1" applyAlignment="1">
      <alignment horizontal="left" vertical="center" wrapText="1"/>
    </xf>
    <xf numFmtId="0" fontId="48" fillId="0" borderId="17" xfId="11" applyFont="1" applyBorder="1" applyAlignment="1">
      <alignment vertical="center" wrapText="1"/>
    </xf>
    <xf numFmtId="0" fontId="48" fillId="0" borderId="1" xfId="11" applyFont="1" applyBorder="1" applyAlignment="1">
      <alignment horizontal="left" vertical="center" wrapText="1"/>
    </xf>
    <xf numFmtId="0" fontId="48" fillId="11" borderId="1" xfId="11" applyFont="1" applyFill="1" applyBorder="1" applyAlignment="1">
      <alignment horizontal="left" vertical="center" wrapText="1"/>
    </xf>
    <xf numFmtId="0" fontId="47" fillId="0" borderId="1" xfId="11" applyFont="1" applyBorder="1" applyAlignment="1">
      <alignment vertical="center"/>
    </xf>
    <xf numFmtId="0" fontId="47" fillId="0" borderId="17" xfId="11" applyFont="1" applyBorder="1" applyAlignment="1">
      <alignment vertical="center" wrapText="1"/>
    </xf>
    <xf numFmtId="0" fontId="62" fillId="0" borderId="1" xfId="11" applyFont="1" applyBorder="1"/>
    <xf numFmtId="0" fontId="45" fillId="8" borderId="1" xfId="5" applyFont="1" applyFill="1" applyBorder="1" applyAlignment="1">
      <alignment horizontal="left" vertical="center" wrapText="1"/>
    </xf>
    <xf numFmtId="0" fontId="8" fillId="0" borderId="1" xfId="10" applyFont="1" applyBorder="1"/>
    <xf numFmtId="0" fontId="47" fillId="0" borderId="1" xfId="10" applyFont="1" applyBorder="1" applyAlignment="1">
      <alignment vertical="center" wrapText="1"/>
    </xf>
    <xf numFmtId="0" fontId="45" fillId="8" borderId="1" xfId="10" applyFont="1" applyFill="1" applyBorder="1" applyAlignment="1">
      <alignment horizontal="left" vertical="center" wrapText="1"/>
    </xf>
    <xf numFmtId="0" fontId="9" fillId="20" borderId="1" xfId="11" applyFont="1" applyFill="1" applyBorder="1" applyAlignment="1">
      <alignment horizontal="left" vertical="center"/>
    </xf>
    <xf numFmtId="0" fontId="8" fillId="0" borderId="1" xfId="11" applyFont="1" applyBorder="1" applyAlignment="1">
      <alignment vertical="center"/>
    </xf>
    <xf numFmtId="0" fontId="8" fillId="7" borderId="1" xfId="7" applyFont="1" applyFill="1" applyBorder="1" applyAlignment="1">
      <alignment horizontal="left" vertical="center" wrapText="1"/>
    </xf>
    <xf numFmtId="0" fontId="45" fillId="4" borderId="2" xfId="11" applyFont="1" applyFill="1" applyBorder="1" applyAlignment="1">
      <alignment horizontal="left" vertical="center"/>
    </xf>
    <xf numFmtId="0" fontId="45" fillId="4" borderId="2" xfId="11" applyFont="1" applyFill="1" applyBorder="1" applyAlignment="1">
      <alignment horizontal="left" vertical="center" wrapText="1"/>
    </xf>
    <xf numFmtId="0" fontId="3" fillId="19" borderId="1" xfId="11" applyFont="1" applyFill="1" applyBorder="1" applyAlignment="1">
      <alignment horizontal="center"/>
    </xf>
    <xf numFmtId="0" fontId="35" fillId="19" borderId="1" xfId="11" applyFont="1" applyFill="1" applyBorder="1" applyAlignment="1">
      <alignment horizontal="left" vertical="center" wrapText="1"/>
    </xf>
    <xf numFmtId="0" fontId="46" fillId="20" borderId="35" xfId="11" applyFont="1" applyFill="1" applyBorder="1" applyAlignment="1">
      <alignment horizontal="left" vertical="center"/>
    </xf>
    <xf numFmtId="0" fontId="46" fillId="20" borderId="26" xfId="11" applyFont="1" applyFill="1" applyBorder="1" applyAlignment="1">
      <alignment horizontal="left" vertical="center" wrapText="1"/>
    </xf>
    <xf numFmtId="0" fontId="48" fillId="0" borderId="5" xfId="11" applyFont="1" applyBorder="1" applyAlignment="1">
      <alignment vertical="center"/>
    </xf>
    <xf numFmtId="0" fontId="48" fillId="0" borderId="5" xfId="11" applyFont="1" applyBorder="1" applyAlignment="1">
      <alignment vertical="center" wrapText="1"/>
    </xf>
    <xf numFmtId="0" fontId="48" fillId="0" borderId="18" xfId="11" applyFont="1" applyBorder="1" applyAlignment="1">
      <alignment horizontal="left" vertical="center" wrapText="1"/>
    </xf>
    <xf numFmtId="0" fontId="9" fillId="20" borderId="2" xfId="11" applyFont="1" applyFill="1" applyBorder="1" applyAlignment="1">
      <alignment horizontal="left" vertical="center"/>
    </xf>
    <xf numFmtId="0" fontId="48" fillId="0" borderId="18" xfId="11" applyFont="1" applyBorder="1" applyAlignment="1">
      <alignment vertical="center" wrapText="1"/>
    </xf>
    <xf numFmtId="0" fontId="46" fillId="20" borderId="1" xfId="11" applyFont="1" applyFill="1" applyBorder="1" applyAlignment="1">
      <alignment horizontal="left" vertical="center" wrapText="1"/>
    </xf>
    <xf numFmtId="0" fontId="48" fillId="7" borderId="1" xfId="7" applyFont="1" applyFill="1" applyBorder="1" applyAlignment="1">
      <alignment horizontal="left" vertical="center" wrapText="1"/>
    </xf>
    <xf numFmtId="0" fontId="46" fillId="20" borderId="0" xfId="11" applyFont="1" applyFill="1" applyAlignment="1">
      <alignment horizontal="left" vertical="center"/>
    </xf>
    <xf numFmtId="0" fontId="45" fillId="4" borderId="7" xfId="11" applyFont="1" applyFill="1" applyBorder="1" applyAlignment="1">
      <alignment horizontal="left" vertical="center"/>
    </xf>
    <xf numFmtId="0" fontId="46" fillId="20" borderId="36" xfId="11" applyFont="1" applyFill="1" applyBorder="1" applyAlignment="1">
      <alignment horizontal="left" wrapText="1"/>
    </xf>
    <xf numFmtId="0" fontId="9" fillId="20" borderId="7" xfId="11" applyFont="1" applyFill="1" applyBorder="1" applyAlignment="1">
      <alignment horizontal="left" vertical="center"/>
    </xf>
    <xf numFmtId="0" fontId="45" fillId="4" borderId="7" xfId="11" applyFont="1" applyFill="1" applyBorder="1" applyAlignment="1">
      <alignment horizontal="left" vertical="center" wrapText="1"/>
    </xf>
    <xf numFmtId="0" fontId="45" fillId="7" borderId="1" xfId="11" applyFont="1" applyFill="1" applyBorder="1" applyAlignment="1">
      <alignment horizontal="left" vertical="center"/>
    </xf>
    <xf numFmtId="0" fontId="45" fillId="7" borderId="1" xfId="11" applyFont="1" applyFill="1" applyBorder="1" applyAlignment="1">
      <alignment horizontal="left" vertical="center" wrapText="1"/>
    </xf>
    <xf numFmtId="0" fontId="45" fillId="22" borderId="1" xfId="11" applyFont="1" applyFill="1" applyBorder="1" applyAlignment="1">
      <alignment horizontal="left" wrapText="1"/>
    </xf>
    <xf numFmtId="0" fontId="63" fillId="0" borderId="0" xfId="0" applyFont="1"/>
    <xf numFmtId="0" fontId="48" fillId="7" borderId="5" xfId="7" applyFont="1" applyFill="1" applyBorder="1" applyAlignment="1">
      <alignment horizontal="left" vertical="center" wrapText="1"/>
    </xf>
    <xf numFmtId="0" fontId="8" fillId="0" borderId="25" xfId="0" applyFont="1" applyBorder="1" applyAlignment="1">
      <alignment horizontal="left" vertical="center"/>
    </xf>
    <xf numFmtId="0" fontId="34" fillId="23" borderId="1" xfId="0" applyFont="1" applyFill="1" applyBorder="1" applyAlignment="1">
      <alignment horizontal="left" vertical="center"/>
    </xf>
    <xf numFmtId="0" fontId="33" fillId="23" borderId="1" xfId="0" applyFont="1" applyFill="1" applyBorder="1" applyAlignment="1">
      <alignment horizontal="left" vertical="center"/>
    </xf>
    <xf numFmtId="0" fontId="5" fillId="23" borderId="1" xfId="0" applyFont="1" applyFill="1" applyBorder="1" applyAlignment="1">
      <alignment horizontal="left" vertical="center"/>
    </xf>
    <xf numFmtId="0" fontId="37" fillId="23" borderId="1" xfId="0" applyFont="1" applyFill="1" applyBorder="1" applyAlignment="1">
      <alignment horizontal="left" vertical="center"/>
    </xf>
    <xf numFmtId="0" fontId="36" fillId="23" borderId="1" xfId="0" applyFont="1" applyFill="1" applyBorder="1" applyAlignment="1">
      <alignment horizontal="left" vertical="center"/>
    </xf>
    <xf numFmtId="0" fontId="39" fillId="23" borderId="1" xfId="0" applyFont="1" applyFill="1" applyBorder="1" applyAlignment="1">
      <alignment horizontal="left" vertical="center"/>
    </xf>
    <xf numFmtId="0" fontId="34" fillId="23" borderId="7" xfId="0" applyFont="1" applyFill="1" applyBorder="1" applyAlignment="1">
      <alignment horizontal="left" vertical="center"/>
    </xf>
    <xf numFmtId="1" fontId="33" fillId="23" borderId="1" xfId="0" applyNumberFormat="1" applyFont="1" applyFill="1" applyBorder="1" applyAlignment="1">
      <alignment horizontal="left" vertical="center"/>
    </xf>
    <xf numFmtId="0" fontId="33" fillId="23" borderId="1" xfId="2" applyFont="1" applyFill="1" applyBorder="1" applyAlignment="1">
      <alignment horizontal="left" vertical="center"/>
    </xf>
    <xf numFmtId="0" fontId="47" fillId="0" borderId="0" xfId="0" applyFont="1"/>
    <xf numFmtId="0" fontId="47" fillId="0" borderId="0" xfId="0" applyFont="1" applyAlignment="1">
      <alignment wrapText="1"/>
    </xf>
    <xf numFmtId="0" fontId="47" fillId="0" borderId="0" xfId="0" applyFont="1" applyAlignment="1">
      <alignment shrinkToFit="1"/>
    </xf>
    <xf numFmtId="0" fontId="47" fillId="0" borderId="0" xfId="0" applyFont="1" applyAlignment="1">
      <alignment wrapText="1" shrinkToFit="1"/>
    </xf>
    <xf numFmtId="0" fontId="47" fillId="24" borderId="0" xfId="0" applyFont="1" applyFill="1" applyAlignment="1">
      <alignment shrinkToFit="1"/>
    </xf>
    <xf numFmtId="0" fontId="54" fillId="24" borderId="0" xfId="0" applyFont="1" applyFill="1"/>
    <xf numFmtId="0" fontId="47" fillId="24" borderId="0" xfId="0" applyFont="1" applyFill="1"/>
    <xf numFmtId="0" fontId="47" fillId="24" borderId="0" xfId="0" applyFont="1" applyFill="1" applyAlignment="1">
      <alignment wrapText="1"/>
    </xf>
    <xf numFmtId="0" fontId="47" fillId="24" borderId="0" xfId="0" applyFont="1" applyFill="1" applyAlignment="1">
      <alignment wrapText="1" shrinkToFit="1"/>
    </xf>
    <xf numFmtId="0" fontId="33" fillId="24" borderId="0" xfId="0" applyFont="1" applyFill="1"/>
    <xf numFmtId="0" fontId="48" fillId="0" borderId="0" xfId="0" applyFont="1" applyAlignment="1">
      <alignment shrinkToFit="1"/>
    </xf>
    <xf numFmtId="0" fontId="48" fillId="0" borderId="0" xfId="0" applyFont="1" applyAlignment="1">
      <alignment wrapText="1"/>
    </xf>
    <xf numFmtId="0" fontId="48" fillId="0" borderId="0" xfId="0" applyFont="1" applyAlignment="1">
      <alignment wrapText="1" shrinkToFit="1"/>
    </xf>
    <xf numFmtId="0" fontId="50" fillId="0" borderId="0" xfId="0" applyFont="1"/>
    <xf numFmtId="0" fontId="51" fillId="0" borderId="0" xfId="0" applyFont="1" applyAlignment="1">
      <alignment shrinkToFit="1"/>
    </xf>
    <xf numFmtId="0" fontId="45" fillId="7" borderId="24" xfId="11" applyFont="1" applyFill="1" applyBorder="1" applyAlignment="1">
      <alignment horizontal="left" vertical="center"/>
    </xf>
    <xf numFmtId="0" fontId="45" fillId="8" borderId="25" xfId="11" applyFont="1" applyFill="1" applyBorder="1" applyAlignment="1">
      <alignment horizontal="left" vertical="center" wrapText="1"/>
    </xf>
    <xf numFmtId="0" fontId="45" fillId="11" borderId="1" xfId="11" applyFont="1" applyFill="1" applyBorder="1" applyAlignment="1">
      <alignment horizontal="left" vertical="center"/>
    </xf>
    <xf numFmtId="0" fontId="45" fillId="8" borderId="37" xfId="11" applyFont="1" applyFill="1" applyBorder="1" applyAlignment="1">
      <alignment horizontal="left" vertical="center" wrapText="1"/>
    </xf>
    <xf numFmtId="0" fontId="45" fillId="0" borderId="0" xfId="11" applyFont="1" applyAlignment="1">
      <alignment horizontal="left" vertical="center"/>
    </xf>
    <xf numFmtId="0" fontId="45" fillId="0" borderId="1" xfId="10" applyFont="1" applyBorder="1" applyAlignment="1">
      <alignment horizontal="left" wrapText="1"/>
    </xf>
    <xf numFmtId="0" fontId="45" fillId="11" borderId="1" xfId="0" applyFont="1" applyFill="1" applyBorder="1" applyAlignment="1">
      <alignment horizontal="left" vertical="center" wrapText="1"/>
    </xf>
    <xf numFmtId="0" fontId="45" fillId="7" borderId="29" xfId="11" applyFont="1" applyFill="1" applyBorder="1" applyAlignment="1">
      <alignment horizontal="left" vertical="center"/>
    </xf>
    <xf numFmtId="0" fontId="45" fillId="0" borderId="1" xfId="11" applyFont="1" applyBorder="1" applyAlignment="1">
      <alignment horizontal="left" vertical="center"/>
    </xf>
    <xf numFmtId="0" fontId="45" fillId="0" borderId="1" xfId="11" applyFont="1" applyBorder="1" applyAlignment="1">
      <alignment vertical="center" wrapText="1"/>
    </xf>
    <xf numFmtId="0" fontId="8" fillId="0" borderId="1" xfId="11" applyFont="1" applyBorder="1" applyAlignment="1">
      <alignment vertical="center" wrapText="1"/>
    </xf>
    <xf numFmtId="1" fontId="34" fillId="23" borderId="1" xfId="0" applyNumberFormat="1" applyFont="1" applyFill="1" applyBorder="1" applyAlignment="1">
      <alignment horizontal="left" vertical="center"/>
    </xf>
    <xf numFmtId="0" fontId="3" fillId="23" borderId="1" xfId="0" applyFont="1" applyFill="1" applyBorder="1" applyAlignment="1">
      <alignment horizontal="left" vertical="center"/>
    </xf>
    <xf numFmtId="0" fontId="3" fillId="23" borderId="1" xfId="0" applyFont="1" applyFill="1" applyBorder="1" applyAlignment="1">
      <alignment horizontal="left"/>
    </xf>
    <xf numFmtId="1" fontId="35" fillId="23" borderId="1" xfId="0" applyNumberFormat="1" applyFont="1" applyFill="1" applyBorder="1" applyAlignment="1">
      <alignment horizontal="left" vertical="center"/>
    </xf>
    <xf numFmtId="0" fontId="35" fillId="25" borderId="1" xfId="0" applyFont="1" applyFill="1" applyBorder="1" applyAlignment="1">
      <alignment horizontal="left" vertical="center"/>
    </xf>
    <xf numFmtId="0" fontId="34" fillId="23" borderId="8" xfId="0" applyFont="1" applyFill="1" applyBorder="1" applyAlignment="1">
      <alignment horizontal="left" vertical="center"/>
    </xf>
    <xf numFmtId="0" fontId="41" fillId="23" borderId="1" xfId="0" applyFont="1" applyFill="1" applyBorder="1" applyAlignment="1">
      <alignment vertical="center"/>
    </xf>
    <xf numFmtId="0" fontId="34" fillId="23" borderId="1" xfId="0" applyFont="1" applyFill="1" applyBorder="1" applyAlignment="1">
      <alignment vertical="center"/>
    </xf>
    <xf numFmtId="1" fontId="39" fillId="0" borderId="1" xfId="0" applyNumberFormat="1" applyFont="1" applyBorder="1" applyAlignment="1">
      <alignment horizontal="center" vertical="center"/>
    </xf>
    <xf numFmtId="0" fontId="37" fillId="0" borderId="0" xfId="0" applyFont="1" applyAlignment="1">
      <alignment horizontal="left" vertical="center"/>
    </xf>
    <xf numFmtId="0" fontId="46" fillId="0" borderId="9" xfId="0" applyFont="1" applyBorder="1" applyAlignment="1">
      <alignment horizontal="center" vertical="center"/>
    </xf>
    <xf numFmtId="0" fontId="46" fillId="0" borderId="9" xfId="0" applyFont="1" applyBorder="1" applyAlignment="1">
      <alignment vertical="center"/>
    </xf>
    <xf numFmtId="0" fontId="46" fillId="0" borderId="10" xfId="0" applyFont="1" applyBorder="1" applyAlignment="1">
      <alignment vertical="center"/>
    </xf>
    <xf numFmtId="0" fontId="64" fillId="0" borderId="0" xfId="0" applyFont="1"/>
    <xf numFmtId="0" fontId="46" fillId="19" borderId="1" xfId="0" applyFont="1" applyFill="1" applyBorder="1" applyAlignment="1">
      <alignment horizontal="center" vertical="center" wrapText="1"/>
    </xf>
    <xf numFmtId="0" fontId="50" fillId="19" borderId="1" xfId="0" applyFont="1" applyFill="1" applyBorder="1" applyAlignment="1">
      <alignment horizontal="center"/>
    </xf>
    <xf numFmtId="0" fontId="46" fillId="19" borderId="1" xfId="0" applyFont="1" applyFill="1" applyBorder="1" applyAlignment="1">
      <alignment horizontal="left" vertical="center" wrapText="1"/>
    </xf>
    <xf numFmtId="0" fontId="46" fillId="20" borderId="1" xfId="0" applyFont="1" applyFill="1" applyBorder="1" applyAlignment="1">
      <alignment horizontal="center" vertical="top" wrapText="1"/>
    </xf>
    <xf numFmtId="0" fontId="46" fillId="20" borderId="1" xfId="0" applyFont="1" applyFill="1" applyBorder="1" applyAlignment="1">
      <alignment horizontal="left" vertical="top" wrapText="1"/>
    </xf>
    <xf numFmtId="0" fontId="45" fillId="11" borderId="1" xfId="0" applyFont="1" applyFill="1" applyBorder="1" applyAlignment="1">
      <alignment horizontal="center" vertical="center" wrapText="1"/>
    </xf>
    <xf numFmtId="0" fontId="45" fillId="11" borderId="2" xfId="0" applyFont="1" applyFill="1" applyBorder="1" applyAlignment="1">
      <alignment horizontal="center" vertical="center" wrapText="1"/>
    </xf>
    <xf numFmtId="0" fontId="45" fillId="0" borderId="1" xfId="0" applyFont="1" applyBorder="1" applyAlignment="1">
      <alignment vertical="center"/>
    </xf>
    <xf numFmtId="0" fontId="48" fillId="11" borderId="2" xfId="0" applyFont="1" applyFill="1" applyBorder="1" applyAlignment="1">
      <alignment horizontal="center" vertical="center" wrapText="1"/>
    </xf>
    <xf numFmtId="0" fontId="48" fillId="0" borderId="1" xfId="0" applyFont="1" applyBorder="1" applyAlignment="1">
      <alignment vertical="center"/>
    </xf>
    <xf numFmtId="0" fontId="48" fillId="7" borderId="5" xfId="0" applyFont="1" applyFill="1" applyBorder="1" applyAlignment="1">
      <alignment horizontal="left" vertical="center" wrapText="1"/>
    </xf>
    <xf numFmtId="0" fontId="8" fillId="11" borderId="1" xfId="0" applyFont="1" applyFill="1" applyBorder="1" applyAlignment="1">
      <alignment horizontal="left" vertical="center" wrapText="1"/>
    </xf>
    <xf numFmtId="0" fontId="45" fillId="8" borderId="1" xfId="0" applyFont="1" applyFill="1" applyBorder="1" applyAlignment="1">
      <alignment horizontal="center" vertical="center" wrapText="1"/>
    </xf>
    <xf numFmtId="0" fontId="45" fillId="7" borderId="1" xfId="0" applyFont="1" applyFill="1" applyBorder="1" applyAlignment="1">
      <alignment horizontal="center" vertical="center" wrapText="1"/>
    </xf>
    <xf numFmtId="0" fontId="48" fillId="11" borderId="1" xfId="0" applyFont="1" applyFill="1" applyBorder="1" applyAlignment="1">
      <alignment horizontal="center" vertical="center" wrapText="1"/>
    </xf>
    <xf numFmtId="0" fontId="45" fillId="0" borderId="1" xfId="0" applyFont="1" applyBorder="1" applyAlignment="1">
      <alignment horizontal="center" vertical="center" wrapText="1"/>
    </xf>
    <xf numFmtId="0" fontId="45" fillId="0" borderId="2" xfId="0" applyFont="1" applyBorder="1" applyAlignment="1">
      <alignment horizontal="left" vertical="center"/>
    </xf>
    <xf numFmtId="0" fontId="48" fillId="10" borderId="1" xfId="0" applyFont="1" applyFill="1" applyBorder="1" applyAlignment="1">
      <alignment horizontal="center" vertical="center" wrapText="1"/>
    </xf>
    <xf numFmtId="0" fontId="47" fillId="0" borderId="0" xfId="0" applyFont="1" applyAlignment="1">
      <alignment vertical="center"/>
    </xf>
    <xf numFmtId="0" fontId="8" fillId="0" borderId="0" xfId="0" applyFont="1" applyAlignment="1">
      <alignment vertical="center" wrapText="1"/>
    </xf>
    <xf numFmtId="0" fontId="47" fillId="0" borderId="0" xfId="0" applyFont="1" applyAlignment="1">
      <alignment vertical="center" wrapText="1"/>
    </xf>
    <xf numFmtId="0" fontId="8" fillId="0" borderId="0" xfId="0" applyFont="1" applyAlignment="1">
      <alignment horizontal="justify" vertical="center" wrapText="1"/>
    </xf>
    <xf numFmtId="0" fontId="45" fillId="0" borderId="0" xfId="0" applyFont="1" applyAlignment="1">
      <alignment horizontal="justify" vertical="center" wrapText="1"/>
    </xf>
    <xf numFmtId="0" fontId="45" fillId="0" borderId="1" xfId="11" applyFont="1" applyBorder="1" applyAlignment="1">
      <alignment vertical="center"/>
    </xf>
    <xf numFmtId="0" fontId="45" fillId="11" borderId="1" xfId="11" applyFont="1" applyFill="1" applyBorder="1" applyAlignment="1">
      <alignment horizontal="left" vertical="center" wrapText="1"/>
    </xf>
    <xf numFmtId="0" fontId="45" fillId="11" borderId="10" xfId="11" applyFont="1" applyFill="1" applyBorder="1" applyAlignment="1">
      <alignment horizontal="left" vertical="center" wrapText="1"/>
    </xf>
    <xf numFmtId="0" fontId="45" fillId="7" borderId="1" xfId="11" applyFont="1" applyFill="1" applyBorder="1" applyAlignment="1">
      <alignment vertical="center" wrapText="1"/>
    </xf>
    <xf numFmtId="0" fontId="45" fillId="7" borderId="5" xfId="11" applyFont="1" applyFill="1" applyBorder="1" applyAlignment="1">
      <alignment horizontal="left" vertical="center"/>
    </xf>
    <xf numFmtId="0" fontId="45" fillId="7" borderId="1" xfId="11" applyFont="1" applyFill="1" applyBorder="1" applyAlignment="1">
      <alignment vertical="center"/>
    </xf>
    <xf numFmtId="2" fontId="5" fillId="0" borderId="1" xfId="9" applyNumberFormat="1" applyFont="1" applyBorder="1" applyAlignment="1">
      <alignment horizontal="left" vertical="center" wrapText="1"/>
    </xf>
    <xf numFmtId="0" fontId="5" fillId="15" borderId="1" xfId="9" applyFont="1" applyFill="1" applyBorder="1" applyAlignment="1">
      <alignment horizontal="left" vertical="center" wrapText="1"/>
    </xf>
    <xf numFmtId="0" fontId="37" fillId="11" borderId="3" xfId="0" applyFont="1" applyFill="1" applyBorder="1" applyAlignment="1">
      <alignment horizontal="left" vertical="center" wrapText="1"/>
    </xf>
    <xf numFmtId="0" fontId="5" fillId="11" borderId="1" xfId="0" applyFont="1" applyFill="1" applyBorder="1" applyAlignment="1">
      <alignment horizontal="left" vertical="center" wrapText="1"/>
    </xf>
    <xf numFmtId="0" fontId="37" fillId="0" borderId="1" xfId="2" applyFont="1" applyBorder="1"/>
    <xf numFmtId="0" fontId="37" fillId="11" borderId="3" xfId="0" applyFont="1" applyFill="1" applyBorder="1" applyAlignment="1">
      <alignment horizontal="left" vertical="center"/>
    </xf>
    <xf numFmtId="0" fontId="39" fillId="6" borderId="1" xfId="0" applyFont="1" applyFill="1" applyBorder="1" applyAlignment="1">
      <alignment horizontal="left" vertical="center" wrapText="1"/>
    </xf>
    <xf numFmtId="0" fontId="37" fillId="7" borderId="1" xfId="8" applyFont="1" applyFill="1" applyBorder="1" applyAlignment="1">
      <alignment horizontal="left" vertical="center" wrapText="1"/>
    </xf>
    <xf numFmtId="0" fontId="5" fillId="11" borderId="3" xfId="0" applyFont="1" applyFill="1" applyBorder="1" applyAlignment="1">
      <alignment vertical="center"/>
    </xf>
    <xf numFmtId="0" fontId="5" fillId="11" borderId="3" xfId="0" applyFont="1" applyFill="1" applyBorder="1" applyAlignment="1">
      <alignment horizontal="left" vertical="center"/>
    </xf>
    <xf numFmtId="0" fontId="5" fillId="11" borderId="3" xfId="0" applyFont="1" applyFill="1" applyBorder="1" applyAlignment="1">
      <alignment horizontal="left" vertical="center" wrapText="1"/>
    </xf>
    <xf numFmtId="0" fontId="57" fillId="21" borderId="5" xfId="0" applyFont="1" applyFill="1" applyBorder="1" applyAlignment="1">
      <alignment horizontal="left" vertical="center" wrapText="1"/>
    </xf>
    <xf numFmtId="0" fontId="3" fillId="14" borderId="6" xfId="0" applyFont="1" applyFill="1" applyBorder="1" applyAlignment="1">
      <alignment horizontal="left" vertical="center" wrapText="1"/>
    </xf>
    <xf numFmtId="0" fontId="5" fillId="6" borderId="3" xfId="0" applyFont="1" applyFill="1" applyBorder="1" applyAlignment="1">
      <alignment horizontal="left" vertical="center"/>
    </xf>
    <xf numFmtId="0" fontId="36" fillId="0" borderId="0" xfId="0" applyFont="1" applyAlignment="1">
      <alignment horizontal="left" vertical="center"/>
    </xf>
    <xf numFmtId="0" fontId="36" fillId="7" borderId="24" xfId="0" applyFont="1" applyFill="1" applyBorder="1" applyAlignment="1">
      <alignment horizontal="left" vertical="center"/>
    </xf>
    <xf numFmtId="0" fontId="36" fillId="11" borderId="25" xfId="0" applyFont="1" applyFill="1" applyBorder="1" applyAlignment="1">
      <alignment horizontal="left" vertical="center" wrapText="1"/>
    </xf>
    <xf numFmtId="0" fontId="37" fillId="8" borderId="25" xfId="0" applyFont="1" applyFill="1" applyBorder="1" applyAlignment="1">
      <alignment horizontal="left" vertical="center" wrapText="1"/>
    </xf>
    <xf numFmtId="0" fontId="36" fillId="11" borderId="10" xfId="0" applyFont="1" applyFill="1" applyBorder="1" applyAlignment="1">
      <alignment horizontal="left" vertical="center" wrapText="1"/>
    </xf>
    <xf numFmtId="0" fontId="36" fillId="10" borderId="26" xfId="0" applyFont="1" applyFill="1" applyBorder="1" applyAlignment="1">
      <alignment horizontal="left" vertical="center" wrapText="1"/>
    </xf>
    <xf numFmtId="0" fontId="36" fillId="11" borderId="2" xfId="0" applyFont="1" applyFill="1" applyBorder="1" applyAlignment="1">
      <alignment horizontal="left" vertical="center"/>
    </xf>
    <xf numFmtId="0" fontId="37" fillId="7" borderId="24" xfId="0" applyFont="1" applyFill="1" applyBorder="1" applyAlignment="1">
      <alignment horizontal="left" vertical="center"/>
    </xf>
    <xf numFmtId="0" fontId="37" fillId="21" borderId="1" xfId="0" applyFont="1" applyFill="1" applyBorder="1" applyAlignment="1">
      <alignment horizontal="left" vertical="center"/>
    </xf>
    <xf numFmtId="0" fontId="37" fillId="21" borderId="5" xfId="0" applyFont="1" applyFill="1" applyBorder="1" applyAlignment="1">
      <alignment horizontal="left" vertical="center"/>
    </xf>
    <xf numFmtId="0" fontId="37" fillId="21" borderId="4" xfId="0" applyFont="1" applyFill="1" applyBorder="1" applyAlignment="1">
      <alignment horizontal="left" vertical="center" wrapText="1"/>
    </xf>
    <xf numFmtId="0" fontId="37" fillId="21" borderId="1" xfId="0" applyFont="1" applyFill="1" applyBorder="1" applyAlignment="1">
      <alignment horizontal="left" vertical="center" wrapText="1"/>
    </xf>
    <xf numFmtId="0" fontId="36" fillId="7" borderId="25" xfId="0" applyFont="1" applyFill="1" applyBorder="1" applyAlignment="1">
      <alignment horizontal="left" vertical="center" wrapText="1"/>
    </xf>
    <xf numFmtId="0" fontId="37" fillId="21" borderId="5" xfId="0" applyFont="1" applyFill="1" applyBorder="1" applyAlignment="1">
      <alignment horizontal="left" vertical="center" wrapText="1"/>
    </xf>
    <xf numFmtId="0" fontId="39" fillId="7" borderId="1" xfId="0" applyFont="1" applyFill="1" applyBorder="1" applyAlignment="1">
      <alignment vertical="center"/>
    </xf>
    <xf numFmtId="0" fontId="36" fillId="8" borderId="25" xfId="0" applyFont="1" applyFill="1" applyBorder="1" applyAlignment="1">
      <alignment horizontal="left" vertical="center" wrapText="1"/>
    </xf>
    <xf numFmtId="0" fontId="36" fillId="0" borderId="0" xfId="0" applyFont="1"/>
    <xf numFmtId="0" fontId="65" fillId="4" borderId="19" xfId="0" applyFont="1" applyFill="1" applyBorder="1" applyAlignment="1">
      <alignment vertical="center"/>
    </xf>
    <xf numFmtId="0" fontId="65" fillId="4" borderId="12" xfId="0" applyFont="1" applyFill="1" applyBorder="1" applyAlignment="1">
      <alignment vertical="center"/>
    </xf>
    <xf numFmtId="0" fontId="65" fillId="4" borderId="0" xfId="0" applyFont="1" applyFill="1" applyAlignment="1">
      <alignment vertical="center"/>
    </xf>
    <xf numFmtId="0" fontId="65" fillId="4" borderId="20" xfId="0" applyFont="1" applyFill="1" applyBorder="1" applyAlignment="1">
      <alignment vertical="center"/>
    </xf>
    <xf numFmtId="0" fontId="65" fillId="4" borderId="9" xfId="0" applyFont="1" applyFill="1" applyBorder="1" applyAlignment="1">
      <alignment vertical="center"/>
    </xf>
    <xf numFmtId="0" fontId="65" fillId="4" borderId="10" xfId="0" applyFont="1" applyFill="1" applyBorder="1" applyAlignment="1">
      <alignment vertical="center"/>
    </xf>
    <xf numFmtId="0" fontId="33" fillId="4" borderId="1" xfId="0" applyFont="1" applyFill="1" applyBorder="1"/>
    <xf numFmtId="0" fontId="33" fillId="4" borderId="1" xfId="0" applyFont="1" applyFill="1" applyBorder="1" applyAlignment="1">
      <alignment horizontal="left" vertical="center"/>
    </xf>
    <xf numFmtId="0" fontId="33" fillId="4" borderId="1" xfId="0" applyFont="1" applyFill="1" applyBorder="1" applyAlignment="1">
      <alignment horizontal="left" vertical="center" wrapText="1"/>
    </xf>
    <xf numFmtId="0" fontId="41" fillId="0" borderId="38" xfId="0" applyFont="1" applyBorder="1" applyAlignment="1">
      <alignment vertical="center"/>
    </xf>
    <xf numFmtId="0" fontId="41" fillId="0" borderId="39" xfId="0" applyFont="1" applyBorder="1" applyAlignment="1">
      <alignment vertical="center"/>
    </xf>
    <xf numFmtId="0" fontId="41" fillId="0" borderId="40" xfId="0" applyFont="1" applyBorder="1" applyAlignment="1">
      <alignment vertical="center"/>
    </xf>
    <xf numFmtId="0" fontId="41" fillId="0" borderId="41" xfId="0" applyFont="1" applyBorder="1" applyAlignment="1">
      <alignment vertical="center"/>
    </xf>
    <xf numFmtId="0" fontId="41" fillId="0" borderId="42" xfId="0" applyFont="1" applyBorder="1" applyAlignment="1">
      <alignment vertical="center"/>
    </xf>
    <xf numFmtId="0" fontId="41" fillId="0" borderId="43" xfId="0" applyFont="1" applyBorder="1" applyAlignment="1">
      <alignment vertical="center"/>
    </xf>
    <xf numFmtId="0" fontId="41" fillId="0" borderId="6" xfId="0" applyFont="1" applyBorder="1" applyAlignment="1">
      <alignment vertical="center" wrapText="1"/>
    </xf>
    <xf numFmtId="0" fontId="41" fillId="0" borderId="10" xfId="0" applyFont="1" applyBorder="1" applyAlignment="1">
      <alignment vertical="center" wrapText="1"/>
    </xf>
    <xf numFmtId="0" fontId="41" fillId="0" borderId="16" xfId="0" applyFont="1" applyBorder="1" applyAlignment="1">
      <alignment vertical="center"/>
    </xf>
    <xf numFmtId="0" fontId="0" fillId="0" borderId="12" xfId="0" applyBorder="1"/>
    <xf numFmtId="0" fontId="0" fillId="0" borderId="6" xfId="0" applyBorder="1"/>
    <xf numFmtId="0" fontId="0" fillId="0" borderId="10" xfId="0" applyBorder="1"/>
    <xf numFmtId="0" fontId="41" fillId="0" borderId="19" xfId="0" applyFont="1" applyBorder="1" applyAlignment="1">
      <alignment vertical="center"/>
    </xf>
    <xf numFmtId="0" fontId="42" fillId="0" borderId="12" xfId="0" applyFont="1" applyBorder="1" applyAlignment="1">
      <alignment vertical="center"/>
    </xf>
    <xf numFmtId="0" fontId="42" fillId="0" borderId="9" xfId="0" applyFont="1" applyBorder="1" applyAlignment="1">
      <alignment vertical="center"/>
    </xf>
    <xf numFmtId="0" fontId="42" fillId="0" borderId="10" xfId="0" applyFont="1" applyBorder="1" applyAlignment="1">
      <alignment vertical="center"/>
    </xf>
    <xf numFmtId="0" fontId="37" fillId="4" borderId="0" xfId="0" applyFont="1" applyFill="1"/>
    <xf numFmtId="0" fontId="48" fillId="0" borderId="4" xfId="0" applyFont="1" applyBorder="1" applyAlignment="1">
      <alignment horizontal="left" vertical="center"/>
    </xf>
    <xf numFmtId="0" fontId="5" fillId="0" borderId="1" xfId="0" applyFont="1" applyBorder="1" applyAlignment="1">
      <alignment wrapText="1"/>
    </xf>
    <xf numFmtId="0" fontId="3" fillId="0" borderId="1" xfId="0" applyFont="1" applyBorder="1" applyAlignment="1">
      <alignment horizontal="left" vertical="center"/>
    </xf>
    <xf numFmtId="0" fontId="3" fillId="10" borderId="1" xfId="0" applyFont="1" applyFill="1" applyBorder="1" applyAlignment="1">
      <alignment horizontal="left" vertical="center"/>
    </xf>
    <xf numFmtId="0" fontId="21" fillId="7" borderId="1" xfId="0" applyFont="1" applyFill="1" applyBorder="1" applyAlignment="1">
      <alignment horizontal="left" vertical="center" wrapText="1"/>
    </xf>
    <xf numFmtId="0" fontId="21" fillId="0" borderId="1" xfId="0" applyFont="1" applyBorder="1"/>
    <xf numFmtId="0" fontId="21" fillId="9" borderId="1" xfId="0" applyFont="1" applyFill="1" applyBorder="1" applyAlignment="1">
      <alignment horizontal="left" vertical="center" wrapText="1"/>
    </xf>
    <xf numFmtId="0" fontId="66" fillId="0" borderId="1" xfId="9" applyFont="1" applyBorder="1" applyAlignment="1">
      <alignment horizontal="left" vertical="center"/>
    </xf>
    <xf numFmtId="0" fontId="66" fillId="15" borderId="1" xfId="9" applyFont="1" applyFill="1" applyBorder="1" applyAlignment="1">
      <alignment horizontal="left" vertical="center" wrapText="1"/>
    </xf>
    <xf numFmtId="0" fontId="66" fillId="15" borderId="1" xfId="9" applyFont="1" applyFill="1" applyBorder="1" applyAlignment="1">
      <alignment horizontal="left" vertical="center"/>
    </xf>
    <xf numFmtId="0" fontId="66" fillId="7" borderId="1" xfId="9" applyFont="1" applyFill="1" applyBorder="1" applyAlignment="1">
      <alignment horizontal="left" vertical="center"/>
    </xf>
    <xf numFmtId="0" fontId="66" fillId="17" borderId="1" xfId="9" applyFont="1" applyFill="1" applyBorder="1" applyAlignment="1">
      <alignment horizontal="left" vertical="center" wrapText="1"/>
    </xf>
    <xf numFmtId="0" fontId="66" fillId="17" borderId="1" xfId="9" applyFont="1" applyFill="1" applyBorder="1" applyAlignment="1">
      <alignment horizontal="left" vertical="center"/>
    </xf>
    <xf numFmtId="0" fontId="67" fillId="0" borderId="1" xfId="0" applyFont="1" applyBorder="1"/>
    <xf numFmtId="0" fontId="68" fillId="0" borderId="1" xfId="0" applyFont="1" applyBorder="1"/>
    <xf numFmtId="0" fontId="66" fillId="0" borderId="1" xfId="0" applyFont="1" applyBorder="1" applyAlignment="1">
      <alignment horizontal="left" vertical="center"/>
    </xf>
    <xf numFmtId="0" fontId="69" fillId="0" borderId="1" xfId="9" applyFont="1" applyBorder="1" applyAlignment="1">
      <alignment horizontal="left" vertical="center"/>
    </xf>
    <xf numFmtId="0" fontId="69" fillId="0" borderId="1" xfId="9" applyFont="1" applyBorder="1" applyAlignment="1">
      <alignment horizontal="left" vertical="center" wrapText="1"/>
    </xf>
    <xf numFmtId="0" fontId="69" fillId="0" borderId="1" xfId="0" applyFont="1" applyBorder="1"/>
    <xf numFmtId="2" fontId="69" fillId="0" borderId="1" xfId="9" applyNumberFormat="1" applyFont="1" applyBorder="1" applyAlignment="1">
      <alignment horizontal="left" vertical="center" wrapText="1"/>
    </xf>
    <xf numFmtId="0" fontId="67" fillId="7" borderId="1" xfId="0" applyFont="1" applyFill="1" applyBorder="1" applyAlignment="1">
      <alignment horizontal="left" vertical="center" wrapText="1"/>
    </xf>
    <xf numFmtId="0" fontId="66" fillId="7" borderId="1" xfId="0" applyFont="1" applyFill="1" applyBorder="1" applyAlignment="1">
      <alignment horizontal="left" vertical="center"/>
    </xf>
    <xf numFmtId="0" fontId="67" fillId="7" borderId="1" xfId="0" applyFont="1" applyFill="1" applyBorder="1"/>
    <xf numFmtId="0" fontId="67" fillId="7" borderId="0" xfId="0" applyFont="1" applyFill="1"/>
    <xf numFmtId="0" fontId="48" fillId="0" borderId="5" xfId="0" applyFont="1" applyBorder="1" applyAlignment="1">
      <alignment horizontal="left" vertical="center" wrapText="1"/>
    </xf>
    <xf numFmtId="0" fontId="70" fillId="0" borderId="0" xfId="0" applyFont="1"/>
    <xf numFmtId="0" fontId="71" fillId="0" borderId="1" xfId="0" applyFont="1" applyBorder="1" applyAlignment="1">
      <alignment horizontal="center" vertical="center"/>
    </xf>
    <xf numFmtId="0" fontId="72" fillId="16" borderId="1" xfId="0" applyFont="1" applyFill="1" applyBorder="1" applyAlignment="1">
      <alignment vertical="center" wrapText="1"/>
    </xf>
    <xf numFmtId="0" fontId="73" fillId="16" borderId="1" xfId="0" applyFont="1" applyFill="1" applyBorder="1" applyAlignment="1">
      <alignment vertical="center" wrapText="1"/>
    </xf>
    <xf numFmtId="0" fontId="70" fillId="16" borderId="1" xfId="0" applyFont="1" applyFill="1" applyBorder="1" applyAlignment="1">
      <alignment vertical="center" wrapText="1"/>
    </xf>
    <xf numFmtId="0" fontId="23" fillId="16" borderId="1" xfId="0" applyFont="1" applyFill="1" applyBorder="1" applyAlignment="1">
      <alignment vertical="center" wrapText="1"/>
    </xf>
    <xf numFmtId="0" fontId="70" fillId="0" borderId="1" xfId="0" applyFont="1" applyBorder="1" applyAlignment="1">
      <alignment horizontal="right"/>
    </xf>
    <xf numFmtId="0" fontId="73" fillId="0" borderId="1" xfId="0" applyFont="1" applyBorder="1" applyAlignment="1">
      <alignment horizontal="right"/>
    </xf>
    <xf numFmtId="0" fontId="74" fillId="0" borderId="1" xfId="0" applyFont="1" applyBorder="1" applyAlignment="1">
      <alignment horizontal="right" vertical="center" wrapText="1"/>
    </xf>
    <xf numFmtId="0" fontId="71" fillId="23" borderId="1" xfId="0" applyFont="1" applyFill="1" applyBorder="1" applyAlignment="1">
      <alignment horizontal="center" vertical="center"/>
    </xf>
    <xf numFmtId="0" fontId="70" fillId="23" borderId="1" xfId="0" applyFont="1" applyFill="1" applyBorder="1" applyAlignment="1">
      <alignment horizontal="center" vertical="center" wrapText="1"/>
    </xf>
    <xf numFmtId="0" fontId="75" fillId="23" borderId="1" xfId="0" applyFont="1" applyFill="1" applyBorder="1" applyAlignment="1">
      <alignment horizontal="center" vertical="center" wrapText="1"/>
    </xf>
    <xf numFmtId="0" fontId="71" fillId="23" borderId="1" xfId="0" applyFont="1" applyFill="1" applyBorder="1" applyAlignment="1">
      <alignment horizontal="center" vertical="center" wrapText="1"/>
    </xf>
    <xf numFmtId="0" fontId="71" fillId="0" borderId="0" xfId="0" applyFont="1" applyAlignment="1">
      <alignment vertical="center"/>
    </xf>
    <xf numFmtId="0" fontId="70" fillId="0" borderId="0" xfId="0" applyFont="1" applyAlignment="1">
      <alignment horizontal="center" vertical="center"/>
    </xf>
    <xf numFmtId="0" fontId="33" fillId="0" borderId="12" xfId="0" applyFont="1" applyBorder="1" applyAlignment="1">
      <alignment horizontal="centerContinuous"/>
    </xf>
    <xf numFmtId="0" fontId="33" fillId="0" borderId="1" xfId="0" applyFont="1" applyBorder="1" applyAlignment="1">
      <alignment horizontal="left" vertical="top"/>
    </xf>
    <xf numFmtId="0" fontId="4" fillId="0" borderId="0" xfId="0" applyFont="1" applyAlignment="1">
      <alignment horizontal="centerContinuous"/>
    </xf>
    <xf numFmtId="0" fontId="34" fillId="0" borderId="0" xfId="0" applyFont="1" applyAlignment="1">
      <alignment horizontal="center"/>
    </xf>
    <xf numFmtId="0" fontId="36" fillId="7" borderId="1" xfId="11" applyFont="1" applyFill="1" applyBorder="1" applyAlignment="1">
      <alignment horizontal="left" vertical="center"/>
    </xf>
    <xf numFmtId="0" fontId="36" fillId="7" borderId="29" xfId="11" applyFont="1" applyFill="1" applyBorder="1" applyAlignment="1">
      <alignment horizontal="left" vertical="center"/>
    </xf>
    <xf numFmtId="0" fontId="36" fillId="0" borderId="1" xfId="11" applyFont="1" applyBorder="1" applyAlignment="1">
      <alignment vertical="center"/>
    </xf>
    <xf numFmtId="0" fontId="36" fillId="11" borderId="1" xfId="11" applyFont="1" applyFill="1" applyBorder="1" applyAlignment="1">
      <alignment horizontal="left" vertical="center"/>
    </xf>
    <xf numFmtId="0" fontId="5" fillId="7" borderId="24" xfId="0" applyFont="1" applyFill="1" applyBorder="1" applyAlignment="1">
      <alignment horizontal="left" vertical="center"/>
    </xf>
    <xf numFmtId="0" fontId="36" fillId="15" borderId="1" xfId="0" applyFont="1" applyFill="1" applyBorder="1" applyAlignment="1">
      <alignment horizontal="left" vertical="center"/>
    </xf>
    <xf numFmtId="0" fontId="33" fillId="0" borderId="1" xfId="11" applyFont="1" applyBorder="1" applyAlignment="1">
      <alignment vertical="center"/>
    </xf>
    <xf numFmtId="0" fontId="5" fillId="0" borderId="1" xfId="11" applyFont="1" applyBorder="1" applyAlignment="1">
      <alignment vertical="center"/>
    </xf>
    <xf numFmtId="0" fontId="36" fillId="7" borderId="2" xfId="0" applyFont="1" applyFill="1" applyBorder="1" applyAlignment="1">
      <alignment horizontal="left" vertical="center"/>
    </xf>
    <xf numFmtId="0" fontId="37" fillId="0" borderId="1" xfId="11" applyFont="1" applyBorder="1" applyAlignment="1">
      <alignment vertical="center"/>
    </xf>
    <xf numFmtId="0" fontId="33" fillId="0" borderId="1" xfId="0" applyFont="1" applyBorder="1" applyAlignment="1">
      <alignment shrinkToFit="1"/>
    </xf>
    <xf numFmtId="0" fontId="39" fillId="0" borderId="1" xfId="0" applyFont="1" applyBorder="1" applyAlignment="1">
      <alignment horizontal="center" vertical="center"/>
    </xf>
    <xf numFmtId="0" fontId="39" fillId="23" borderId="1" xfId="0" applyFont="1" applyFill="1" applyBorder="1" applyAlignment="1">
      <alignment vertical="center"/>
    </xf>
    <xf numFmtId="1" fontId="39" fillId="6" borderId="0" xfId="0" applyNumberFormat="1" applyFont="1" applyFill="1" applyAlignment="1">
      <alignment horizontal="center" vertical="center"/>
    </xf>
    <xf numFmtId="0" fontId="37" fillId="0" borderId="5" xfId="11" applyFont="1" applyBorder="1" applyAlignment="1">
      <alignment vertical="center"/>
    </xf>
    <xf numFmtId="0" fontId="39" fillId="0" borderId="16" xfId="0" applyFont="1" applyBorder="1" applyAlignment="1">
      <alignment horizontal="centerContinuous" vertical="center"/>
    </xf>
    <xf numFmtId="0" fontId="39" fillId="0" borderId="38" xfId="0" applyFont="1" applyBorder="1" applyAlignment="1">
      <alignment horizontal="centerContinuous" vertical="distributed"/>
    </xf>
    <xf numFmtId="0" fontId="39" fillId="0" borderId="39" xfId="0" applyFont="1" applyBorder="1" applyAlignment="1">
      <alignment horizontal="centerContinuous" vertical="distributed"/>
    </xf>
    <xf numFmtId="0" fontId="39" fillId="0" borderId="40" xfId="0" applyFont="1" applyBorder="1" applyAlignment="1">
      <alignment horizontal="centerContinuous" vertical="distributed"/>
    </xf>
    <xf numFmtId="0" fontId="39" fillId="0" borderId="41" xfId="0" applyFont="1" applyBorder="1" applyAlignment="1">
      <alignment horizontal="centerContinuous" vertical="distributed"/>
    </xf>
    <xf numFmtId="0" fontId="39" fillId="0" borderId="42" xfId="0" applyFont="1" applyBorder="1" applyAlignment="1">
      <alignment horizontal="centerContinuous" vertical="distributed"/>
    </xf>
    <xf numFmtId="0" fontId="39" fillId="0" borderId="43" xfId="0" applyFont="1" applyBorder="1" applyAlignment="1">
      <alignment horizontal="centerContinuous" vertical="distributed"/>
    </xf>
    <xf numFmtId="0" fontId="5" fillId="11" borderId="2" xfId="0" applyFont="1" applyFill="1" applyBorder="1" applyAlignment="1">
      <alignment horizontal="left" vertical="center"/>
    </xf>
    <xf numFmtId="0" fontId="37" fillId="7" borderId="3" xfId="0" applyFont="1" applyFill="1" applyBorder="1" applyAlignment="1">
      <alignment horizontal="left" vertical="center"/>
    </xf>
    <xf numFmtId="0" fontId="36" fillId="0" borderId="0" xfId="11" applyFont="1" applyAlignment="1">
      <alignment horizontal="left" vertical="center"/>
    </xf>
    <xf numFmtId="0" fontId="36" fillId="11" borderId="2" xfId="9" applyFont="1" applyFill="1" applyBorder="1" applyAlignment="1">
      <alignment horizontal="left" vertical="center"/>
    </xf>
    <xf numFmtId="0" fontId="36" fillId="0" borderId="1" xfId="11" applyFont="1" applyBorder="1" applyAlignment="1">
      <alignment horizontal="left" vertical="center"/>
    </xf>
    <xf numFmtId="0" fontId="33" fillId="23" borderId="1" xfId="11" applyFont="1" applyFill="1" applyBorder="1" applyAlignment="1">
      <alignment vertical="center"/>
    </xf>
    <xf numFmtId="0" fontId="37" fillId="0" borderId="0" xfId="0" applyFont="1" applyAlignment="1">
      <alignment horizontal="right"/>
    </xf>
    <xf numFmtId="0" fontId="70" fillId="23" borderId="1" xfId="0" applyFont="1" applyFill="1" applyBorder="1"/>
    <xf numFmtId="0" fontId="41" fillId="2" borderId="21" xfId="1" applyFont="1" applyAlignment="1">
      <alignment horizontal="center" vertical="center"/>
    </xf>
    <xf numFmtId="0" fontId="24" fillId="2" borderId="21" xfId="1" applyFont="1" applyAlignment="1">
      <alignment horizontal="center" vertical="center"/>
    </xf>
    <xf numFmtId="0" fontId="33" fillId="23" borderId="1" xfId="0" applyFont="1" applyFill="1" applyBorder="1"/>
    <xf numFmtId="0" fontId="5" fillId="23" borderId="1" xfId="0" applyFont="1" applyFill="1" applyBorder="1"/>
    <xf numFmtId="0" fontId="33" fillId="7" borderId="1" xfId="0" applyFont="1" applyFill="1" applyBorder="1" applyAlignment="1">
      <alignment horizontal="centerContinuous" vertical="center" wrapText="1"/>
    </xf>
    <xf numFmtId="0" fontId="33" fillId="23" borderId="1" xfId="0" applyFont="1" applyFill="1" applyBorder="1" applyAlignment="1">
      <alignment horizontal="centerContinuous" vertical="center" wrapText="1"/>
    </xf>
    <xf numFmtId="0" fontId="33" fillId="0" borderId="1" xfId="0" applyFont="1" applyBorder="1" applyAlignment="1">
      <alignment horizontal="centerContinuous" vertical="center" wrapText="1"/>
    </xf>
    <xf numFmtId="0" fontId="37" fillId="11" borderId="1" xfId="0" applyFont="1" applyFill="1" applyBorder="1" applyAlignment="1">
      <alignment horizontal="centerContinuous" vertical="center"/>
    </xf>
    <xf numFmtId="0" fontId="3" fillId="0" borderId="1" xfId="0" applyFont="1" applyBorder="1" applyAlignment="1">
      <alignment horizontal="centerContinuous" vertical="center"/>
    </xf>
    <xf numFmtId="0" fontId="37" fillId="0" borderId="1" xfId="9" applyFont="1" applyBorder="1" applyAlignment="1">
      <alignment horizontal="centerContinuous" vertical="center"/>
    </xf>
    <xf numFmtId="0" fontId="5" fillId="6" borderId="1" xfId="0" applyFont="1" applyFill="1" applyBorder="1" applyAlignment="1">
      <alignment horizontal="centerContinuous" vertical="center"/>
    </xf>
    <xf numFmtId="0" fontId="39" fillId="0" borderId="1" xfId="0" applyFont="1" applyBorder="1" applyAlignment="1">
      <alignment horizontal="centerContinuous" vertical="center" wrapText="1"/>
    </xf>
    <xf numFmtId="1" fontId="35" fillId="0" borderId="0" xfId="0" applyNumberFormat="1" applyFont="1" applyAlignment="1">
      <alignment horizontal="center" vertical="center"/>
    </xf>
    <xf numFmtId="1" fontId="39" fillId="0" borderId="0" xfId="0" applyNumberFormat="1" applyFont="1" applyAlignment="1">
      <alignment horizontal="center" vertical="center"/>
    </xf>
    <xf numFmtId="1" fontId="33" fillId="0" borderId="0" xfId="0" applyNumberFormat="1" applyFont="1"/>
    <xf numFmtId="1" fontId="34" fillId="0" borderId="1" xfId="0" applyNumberFormat="1" applyFont="1" applyBorder="1" applyAlignment="1">
      <alignment horizontal="center" vertical="center"/>
    </xf>
    <xf numFmtId="0" fontId="73" fillId="0" borderId="0" xfId="0" applyFont="1" applyAlignment="1">
      <alignment horizontal="center" vertical="center"/>
    </xf>
    <xf numFmtId="0" fontId="2" fillId="0" borderId="0" xfId="0" applyFont="1" applyAlignment="1">
      <alignment horizontal="centerContinuous"/>
    </xf>
    <xf numFmtId="0" fontId="5" fillId="9" borderId="1" xfId="0" applyFont="1" applyFill="1" applyBorder="1" applyAlignment="1">
      <alignment horizontal="left" vertical="center"/>
    </xf>
    <xf numFmtId="0" fontId="5" fillId="0" borderId="0" xfId="0" applyFont="1" applyAlignment="1">
      <alignment horizontal="center"/>
    </xf>
    <xf numFmtId="0" fontId="34" fillId="0" borderId="0" xfId="0" applyFont="1" applyAlignment="1">
      <alignment horizontal="centerContinuous"/>
    </xf>
    <xf numFmtId="0" fontId="3" fillId="0" borderId="1" xfId="0" applyFont="1" applyBorder="1" applyAlignment="1">
      <alignment horizontal="center" vertical="center"/>
    </xf>
    <xf numFmtId="0" fontId="5" fillId="0" borderId="0" xfId="0" applyFont="1" applyAlignment="1">
      <alignment horizontal="left" vertical="center"/>
    </xf>
    <xf numFmtId="1" fontId="37" fillId="0" borderId="0" xfId="0" applyNumberFormat="1" applyFont="1" applyAlignment="1">
      <alignment horizontal="left" vertical="center"/>
    </xf>
    <xf numFmtId="1" fontId="5" fillId="0" borderId="0" xfId="0" applyNumberFormat="1" applyFont="1" applyAlignment="1">
      <alignment horizontal="left" vertical="center"/>
    </xf>
    <xf numFmtId="0" fontId="39" fillId="0" borderId="1" xfId="0" applyFont="1" applyBorder="1" applyAlignment="1">
      <alignment horizontal="right" vertical="center"/>
    </xf>
    <xf numFmtId="0" fontId="3" fillId="0" borderId="0" xfId="0" applyFont="1" applyAlignment="1">
      <alignment horizontal="center"/>
    </xf>
    <xf numFmtId="0" fontId="5" fillId="4" borderId="0" xfId="0" applyFont="1" applyFill="1" applyAlignment="1">
      <alignment horizontal="center"/>
    </xf>
    <xf numFmtId="0" fontId="3" fillId="6" borderId="1" xfId="0" applyFont="1" applyFill="1" applyBorder="1" applyAlignment="1">
      <alignment horizontal="left" vertical="center"/>
    </xf>
    <xf numFmtId="0" fontId="33" fillId="23" borderId="0" xfId="0" applyFont="1" applyFill="1"/>
    <xf numFmtId="0" fontId="80" fillId="7" borderId="1" xfId="0" applyFont="1" applyFill="1" applyBorder="1"/>
    <xf numFmtId="0" fontId="36" fillId="22" borderId="1" xfId="11" applyFont="1" applyFill="1" applyBorder="1" applyAlignment="1">
      <alignment horizontal="left"/>
    </xf>
    <xf numFmtId="0" fontId="5" fillId="8" borderId="25" xfId="0" applyFont="1" applyFill="1" applyBorder="1" applyAlignment="1">
      <alignment horizontal="left" vertical="center"/>
    </xf>
    <xf numFmtId="0" fontId="5" fillId="11" borderId="25" xfId="0" applyFont="1" applyFill="1" applyBorder="1" applyAlignment="1">
      <alignment horizontal="left" vertical="center"/>
    </xf>
    <xf numFmtId="0" fontId="37" fillId="7" borderId="1" xfId="2" applyFont="1" applyFill="1" applyBorder="1" applyAlignment="1">
      <alignment horizontal="left" vertical="center"/>
    </xf>
    <xf numFmtId="0" fontId="5" fillId="23" borderId="1" xfId="2" applyFont="1" applyFill="1" applyBorder="1" applyAlignment="1">
      <alignment horizontal="left" vertical="center"/>
    </xf>
    <xf numFmtId="0" fontId="33" fillId="0" borderId="17" xfId="11" applyFont="1" applyBorder="1" applyAlignment="1">
      <alignment vertical="center"/>
    </xf>
    <xf numFmtId="0" fontId="36" fillId="0" borderId="2" xfId="0" applyFont="1" applyBorder="1" applyAlignment="1">
      <alignment horizontal="left" vertical="center"/>
    </xf>
    <xf numFmtId="0" fontId="5" fillId="10" borderId="26" xfId="0" applyFont="1" applyFill="1" applyBorder="1" applyAlignment="1">
      <alignment horizontal="left" vertical="center"/>
    </xf>
    <xf numFmtId="0" fontId="5" fillId="11" borderId="10" xfId="0" applyFont="1" applyFill="1" applyBorder="1" applyAlignment="1">
      <alignment horizontal="left" vertical="center"/>
    </xf>
    <xf numFmtId="0" fontId="37" fillId="8" borderId="1" xfId="0" applyFont="1" applyFill="1" applyBorder="1" applyAlignment="1">
      <alignment horizontal="left" vertical="center"/>
    </xf>
    <xf numFmtId="0" fontId="37" fillId="7" borderId="1" xfId="7" applyFont="1" applyFill="1" applyBorder="1" applyAlignment="1">
      <alignment horizontal="left" vertical="center"/>
    </xf>
    <xf numFmtId="0" fontId="37" fillId="7" borderId="17" xfId="11" applyFont="1" applyFill="1" applyBorder="1" applyAlignment="1">
      <alignment horizontal="left" vertical="center"/>
    </xf>
    <xf numFmtId="0" fontId="36" fillId="0" borderId="1" xfId="0" applyFont="1" applyBorder="1"/>
    <xf numFmtId="0" fontId="5" fillId="7" borderId="1" xfId="7" applyFont="1" applyFill="1" applyBorder="1" applyAlignment="1">
      <alignment horizontal="left" vertical="center"/>
    </xf>
    <xf numFmtId="0" fontId="5" fillId="7" borderId="25" xfId="0" applyFont="1" applyFill="1" applyBorder="1" applyAlignment="1">
      <alignment horizontal="left" vertical="center"/>
    </xf>
    <xf numFmtId="0" fontId="33" fillId="8" borderId="1" xfId="0" applyFont="1" applyFill="1" applyBorder="1" applyAlignment="1">
      <alignment horizontal="left" vertical="center"/>
    </xf>
    <xf numFmtId="0" fontId="33" fillId="0" borderId="1" xfId="0" applyFont="1" applyBorder="1" applyAlignment="1">
      <alignment vertical="top"/>
    </xf>
    <xf numFmtId="0" fontId="37" fillId="7" borderId="17" xfId="7" applyFont="1" applyFill="1" applyBorder="1" applyAlignment="1">
      <alignment horizontal="left" vertical="center"/>
    </xf>
    <xf numFmtId="0" fontId="36" fillId="8" borderId="37" xfId="11" applyFont="1" applyFill="1" applyBorder="1" applyAlignment="1">
      <alignment horizontal="left" vertical="center"/>
    </xf>
    <xf numFmtId="0" fontId="36" fillId="23" borderId="1" xfId="0" applyFont="1" applyFill="1" applyBorder="1" applyAlignment="1">
      <alignment vertical="center"/>
    </xf>
    <xf numFmtId="0" fontId="5" fillId="27" borderId="1" xfId="0" applyFont="1" applyFill="1" applyBorder="1" applyAlignment="1">
      <alignment horizontal="left" vertical="center"/>
    </xf>
    <xf numFmtId="0" fontId="36" fillId="0" borderId="1" xfId="10" applyFont="1" applyBorder="1" applyAlignment="1">
      <alignment horizontal="left"/>
    </xf>
    <xf numFmtId="0" fontId="5" fillId="7" borderId="1" xfId="2" applyFont="1" applyFill="1" applyBorder="1" applyAlignment="1">
      <alignment horizontal="left" vertical="center"/>
    </xf>
    <xf numFmtId="0" fontId="37" fillId="0" borderId="17" xfId="11" applyFont="1" applyBorder="1" applyAlignment="1">
      <alignment horizontal="left" vertical="center"/>
    </xf>
    <xf numFmtId="0" fontId="36" fillId="8" borderId="1" xfId="0" applyFont="1" applyFill="1" applyBorder="1" applyAlignment="1">
      <alignment horizontal="left" vertical="center"/>
    </xf>
    <xf numFmtId="0" fontId="5" fillId="23" borderId="0" xfId="0" applyFont="1" applyFill="1"/>
    <xf numFmtId="0" fontId="33" fillId="23" borderId="0" xfId="0" applyFont="1" applyFill="1" applyAlignment="1">
      <alignment horizontal="left" vertical="center"/>
    </xf>
    <xf numFmtId="0" fontId="5" fillId="0" borderId="25" xfId="0" applyFont="1" applyBorder="1" applyAlignment="1">
      <alignment horizontal="left" vertical="center"/>
    </xf>
    <xf numFmtId="0" fontId="3" fillId="6" borderId="5" xfId="0" applyFont="1" applyFill="1" applyBorder="1" applyAlignment="1">
      <alignment horizontal="left" vertical="center"/>
    </xf>
    <xf numFmtId="0" fontId="36" fillId="0" borderId="4" xfId="0" applyFont="1" applyBorder="1" applyAlignment="1">
      <alignment horizontal="left" vertical="center"/>
    </xf>
    <xf numFmtId="0" fontId="36" fillId="11" borderId="4" xfId="0" applyFont="1" applyFill="1" applyBorder="1" applyAlignment="1">
      <alignment horizontal="left" vertical="center"/>
    </xf>
    <xf numFmtId="0" fontId="3" fillId="6" borderId="7" xfId="0" applyFont="1" applyFill="1" applyBorder="1" applyAlignment="1">
      <alignment horizontal="left" vertical="center"/>
    </xf>
    <xf numFmtId="0" fontId="39" fillId="23" borderId="1" xfId="0" applyFont="1" applyFill="1" applyBorder="1" applyAlignment="1">
      <alignment horizontal="center" vertical="center"/>
    </xf>
    <xf numFmtId="0" fontId="33" fillId="7" borderId="4" xfId="0" applyFont="1" applyFill="1" applyBorder="1" applyAlignment="1">
      <alignment horizontal="left" vertical="center"/>
    </xf>
    <xf numFmtId="0" fontId="3" fillId="6" borderId="4" xfId="0" applyFont="1" applyFill="1" applyBorder="1" applyAlignment="1">
      <alignment horizontal="left" vertical="center"/>
    </xf>
    <xf numFmtId="0" fontId="40" fillId="0" borderId="1" xfId="0" applyFont="1" applyBorder="1" applyAlignment="1">
      <alignment vertical="center"/>
    </xf>
    <xf numFmtId="0" fontId="36" fillId="0" borderId="1" xfId="0" applyFont="1" applyBorder="1" applyAlignment="1">
      <alignment vertical="top"/>
    </xf>
    <xf numFmtId="0" fontId="36" fillId="23" borderId="1" xfId="5" applyFont="1" applyFill="1" applyBorder="1" applyAlignment="1">
      <alignment horizontal="left" vertical="center"/>
    </xf>
    <xf numFmtId="0" fontId="5" fillId="0" borderId="3" xfId="0" applyFont="1" applyBorder="1" applyAlignment="1">
      <alignment horizontal="left" vertical="center"/>
    </xf>
    <xf numFmtId="0" fontId="33" fillId="0" borderId="17" xfId="0" applyFont="1" applyBorder="1" applyAlignment="1">
      <alignment wrapText="1"/>
    </xf>
    <xf numFmtId="0" fontId="34" fillId="23" borderId="5" xfId="0" applyFont="1" applyFill="1" applyBorder="1" applyAlignment="1">
      <alignment horizontal="left" vertical="center"/>
    </xf>
    <xf numFmtId="0" fontId="33" fillId="23" borderId="5" xfId="0" applyFont="1" applyFill="1" applyBorder="1" applyAlignment="1">
      <alignment horizontal="left" vertical="center"/>
    </xf>
    <xf numFmtId="0" fontId="5" fillId="23" borderId="5" xfId="0" applyFont="1" applyFill="1" applyBorder="1" applyAlignment="1">
      <alignment horizontal="left" vertical="center"/>
    </xf>
    <xf numFmtId="0" fontId="33" fillId="7" borderId="2" xfId="0" applyFont="1" applyFill="1" applyBorder="1" applyAlignment="1">
      <alignment horizontal="left" vertical="center"/>
    </xf>
    <xf numFmtId="0" fontId="33" fillId="0" borderId="2" xfId="0" applyFont="1" applyBorder="1"/>
    <xf numFmtId="0" fontId="33" fillId="0" borderId="17" xfId="0" applyFont="1" applyBorder="1"/>
    <xf numFmtId="0" fontId="37" fillId="0" borderId="17" xfId="0" applyFont="1" applyBorder="1" applyAlignment="1">
      <alignment horizontal="left" vertical="center"/>
    </xf>
    <xf numFmtId="0" fontId="39" fillId="6" borderId="1" xfId="0" applyFont="1" applyFill="1" applyBorder="1" applyAlignment="1">
      <alignment horizontal="left" vertical="center"/>
    </xf>
    <xf numFmtId="0" fontId="37" fillId="0" borderId="25" xfId="0" applyFont="1" applyBorder="1" applyAlignment="1">
      <alignment horizontal="left" vertical="center"/>
    </xf>
    <xf numFmtId="0" fontId="3" fillId="0" borderId="0" xfId="0" applyFont="1"/>
    <xf numFmtId="0" fontId="80" fillId="0" borderId="0" xfId="0" applyFont="1"/>
    <xf numFmtId="1" fontId="33" fillId="0" borderId="0" xfId="0" applyNumberFormat="1" applyFont="1" applyAlignment="1">
      <alignment horizontal="center"/>
    </xf>
    <xf numFmtId="1" fontId="37" fillId="0" borderId="0" xfId="0" applyNumberFormat="1" applyFont="1"/>
    <xf numFmtId="0" fontId="3" fillId="0" borderId="0" xfId="0" applyFont="1" applyAlignment="1">
      <alignment horizontal="left" vertical="center"/>
    </xf>
    <xf numFmtId="0" fontId="39" fillId="0" borderId="0" xfId="0" applyFont="1" applyAlignment="1">
      <alignment horizontal="left" vertical="center"/>
    </xf>
    <xf numFmtId="0" fontId="34" fillId="0" borderId="0" xfId="0" applyFont="1" applyAlignment="1">
      <alignment horizontal="left" vertical="center"/>
    </xf>
    <xf numFmtId="0" fontId="35" fillId="0" borderId="1" xfId="0" applyFont="1" applyBorder="1" applyAlignment="1">
      <alignment horizontal="right" vertical="center"/>
    </xf>
    <xf numFmtId="0" fontId="3" fillId="0" borderId="0" xfId="0" applyFont="1" applyAlignment="1">
      <alignment horizontal="left"/>
    </xf>
    <xf numFmtId="0" fontId="34" fillId="4" borderId="0" xfId="0" applyFont="1" applyFill="1" applyAlignment="1">
      <alignment horizontal="left"/>
    </xf>
    <xf numFmtId="1" fontId="34" fillId="5" borderId="1" xfId="0" applyNumberFormat="1" applyFont="1" applyFill="1" applyBorder="1" applyAlignment="1">
      <alignment horizontal="left" vertical="center"/>
    </xf>
    <xf numFmtId="0" fontId="34" fillId="23" borderId="0" xfId="0" applyFont="1" applyFill="1"/>
    <xf numFmtId="0" fontId="36" fillId="9" borderId="1" xfId="0" applyFont="1" applyFill="1" applyBorder="1" applyAlignment="1">
      <alignment horizontal="left" vertical="center"/>
    </xf>
    <xf numFmtId="0" fontId="5" fillId="8" borderId="1" xfId="0" applyFont="1" applyFill="1" applyBorder="1" applyAlignment="1">
      <alignment horizontal="left" vertical="center"/>
    </xf>
    <xf numFmtId="0" fontId="3" fillId="23" borderId="1" xfId="2" applyFont="1" applyFill="1" applyBorder="1" applyAlignment="1">
      <alignment horizontal="left" vertical="center"/>
    </xf>
    <xf numFmtId="0" fontId="3" fillId="27" borderId="1" xfId="0" applyFont="1" applyFill="1" applyBorder="1" applyAlignment="1">
      <alignment horizontal="left" vertical="center"/>
    </xf>
    <xf numFmtId="0" fontId="35" fillId="23" borderId="1" xfId="0" applyFont="1" applyFill="1" applyBorder="1" applyAlignment="1">
      <alignment horizontal="left" vertical="center"/>
    </xf>
    <xf numFmtId="0" fontId="35" fillId="13" borderId="4" xfId="0" applyFont="1" applyFill="1" applyBorder="1" applyAlignment="1">
      <alignment horizontal="left" vertical="center"/>
    </xf>
    <xf numFmtId="1" fontId="35" fillId="13" borderId="1" xfId="0" applyNumberFormat="1" applyFont="1" applyFill="1" applyBorder="1" applyAlignment="1">
      <alignment horizontal="left" vertical="center"/>
    </xf>
    <xf numFmtId="0" fontId="37" fillId="9" borderId="1" xfId="0" applyFont="1" applyFill="1" applyBorder="1" applyAlignment="1">
      <alignment horizontal="left" vertical="center"/>
    </xf>
    <xf numFmtId="0" fontId="5" fillId="17" borderId="1" xfId="0" applyFont="1" applyFill="1" applyBorder="1" applyAlignment="1">
      <alignment horizontal="left" vertical="center"/>
    </xf>
    <xf numFmtId="0" fontId="37" fillId="7" borderId="5" xfId="0" applyFont="1" applyFill="1" applyBorder="1" applyAlignment="1">
      <alignment horizontal="left" vertical="center"/>
    </xf>
    <xf numFmtId="0" fontId="37" fillId="7" borderId="1" xfId="0" applyFont="1" applyFill="1" applyBorder="1" applyAlignment="1">
      <alignment horizontal="left" vertical="top"/>
    </xf>
    <xf numFmtId="0" fontId="33" fillId="10" borderId="1" xfId="0" applyFont="1" applyFill="1" applyBorder="1" applyAlignment="1">
      <alignment horizontal="left" vertical="center"/>
    </xf>
    <xf numFmtId="0" fontId="37" fillId="0" borderId="1" xfId="0" applyFont="1" applyBorder="1" applyAlignment="1">
      <alignment vertical="top"/>
    </xf>
    <xf numFmtId="0" fontId="36" fillId="7" borderId="1" xfId="11" applyFont="1" applyFill="1" applyBorder="1" applyAlignment="1">
      <alignment vertical="center"/>
    </xf>
    <xf numFmtId="0" fontId="34" fillId="23" borderId="1" xfId="0" applyFont="1" applyFill="1" applyBorder="1" applyAlignment="1">
      <alignment vertical="top"/>
    </xf>
    <xf numFmtId="0" fontId="35" fillId="28" borderId="1" xfId="0" applyFont="1" applyFill="1" applyBorder="1" applyAlignment="1">
      <alignment horizontal="left" vertical="center"/>
    </xf>
    <xf numFmtId="0" fontId="34" fillId="23" borderId="1" xfId="0" applyFont="1" applyFill="1" applyBorder="1"/>
    <xf numFmtId="1" fontId="34" fillId="23" borderId="1" xfId="0" applyNumberFormat="1" applyFont="1" applyFill="1" applyBorder="1"/>
    <xf numFmtId="0" fontId="36" fillId="10" borderId="1" xfId="0" applyFont="1" applyFill="1" applyBorder="1" applyAlignment="1">
      <alignment horizontal="left" vertical="center"/>
    </xf>
    <xf numFmtId="0" fontId="37" fillId="0" borderId="1" xfId="11" applyFont="1" applyBorder="1" applyAlignment="1">
      <alignment horizontal="left" vertical="center"/>
    </xf>
    <xf numFmtId="0" fontId="37" fillId="0" borderId="14" xfId="0" applyFont="1" applyBorder="1" applyAlignment="1">
      <alignment vertical="center"/>
    </xf>
    <xf numFmtId="0" fontId="34" fillId="5" borderId="4" xfId="0" applyFont="1" applyFill="1" applyBorder="1" applyAlignment="1">
      <alignment horizontal="left" vertical="center"/>
    </xf>
    <xf numFmtId="1" fontId="5" fillId="6" borderId="1" xfId="0" applyNumberFormat="1" applyFont="1" applyFill="1" applyBorder="1"/>
    <xf numFmtId="0" fontId="3" fillId="28" borderId="1" xfId="0" applyFont="1" applyFill="1" applyBorder="1" applyAlignment="1">
      <alignment horizontal="left" vertical="center"/>
    </xf>
    <xf numFmtId="0" fontId="5" fillId="6" borderId="1" xfId="0" applyFont="1" applyFill="1" applyBorder="1" applyAlignment="1">
      <alignment horizontal="center" vertical="center"/>
    </xf>
    <xf numFmtId="0" fontId="37" fillId="10" borderId="1" xfId="0" applyFont="1" applyFill="1" applyBorder="1" applyAlignment="1">
      <alignment horizontal="left" vertical="center"/>
    </xf>
    <xf numFmtId="0" fontId="39" fillId="8" borderId="1" xfId="0" applyFont="1" applyFill="1" applyBorder="1" applyAlignment="1">
      <alignment vertical="center"/>
    </xf>
    <xf numFmtId="0" fontId="5" fillId="6" borderId="0" xfId="0" applyFont="1" applyFill="1" applyAlignment="1">
      <alignment horizontal="center" vertical="center"/>
    </xf>
    <xf numFmtId="0" fontId="39" fillId="6" borderId="0" xfId="0" applyFont="1" applyFill="1"/>
    <xf numFmtId="0" fontId="39" fillId="28" borderId="1" xfId="0" applyFont="1" applyFill="1" applyBorder="1" applyAlignment="1">
      <alignment vertical="center"/>
    </xf>
    <xf numFmtId="0" fontId="33" fillId="0" borderId="6" xfId="0" applyFont="1" applyBorder="1" applyAlignment="1">
      <alignment horizontal="left" vertical="center"/>
    </xf>
    <xf numFmtId="0" fontId="33" fillId="0" borderId="26" xfId="0" applyFont="1" applyBorder="1" applyAlignment="1">
      <alignment horizontal="left" vertical="center"/>
    </xf>
    <xf numFmtId="0" fontId="33" fillId="0" borderId="10" xfId="0" applyFont="1" applyBorder="1" applyAlignment="1">
      <alignment horizontal="left" vertical="center"/>
    </xf>
    <xf numFmtId="0" fontId="33" fillId="0" borderId="25" xfId="0" applyFont="1" applyBorder="1" applyAlignment="1">
      <alignment horizontal="left" vertical="center"/>
    </xf>
    <xf numFmtId="0" fontId="37" fillId="0" borderId="1" xfId="7" applyFont="1" applyBorder="1" applyAlignment="1">
      <alignment horizontal="left" vertical="center"/>
    </xf>
    <xf numFmtId="0" fontId="32" fillId="0" borderId="0" xfId="0" applyFont="1"/>
    <xf numFmtId="0" fontId="3" fillId="14" borderId="1" xfId="0" applyFont="1" applyFill="1" applyBorder="1" applyAlignment="1">
      <alignment horizontal="left" vertical="center"/>
    </xf>
    <xf numFmtId="0" fontId="39" fillId="0" borderId="1" xfId="0" applyFont="1" applyBorder="1" applyAlignment="1">
      <alignment horizontal="centerContinuous" vertical="center"/>
    </xf>
    <xf numFmtId="0" fontId="39" fillId="0" borderId="1" xfId="0" applyFont="1" applyBorder="1" applyAlignment="1">
      <alignment vertical="center"/>
    </xf>
    <xf numFmtId="0" fontId="0" fillId="0" borderId="1" xfId="0" applyBorder="1" applyAlignment="1">
      <alignment horizontal="centerContinuous"/>
    </xf>
    <xf numFmtId="0" fontId="81" fillId="0" borderId="1" xfId="0" applyFont="1" applyBorder="1" applyAlignment="1">
      <alignment horizontal="centerContinuous" vertical="center"/>
    </xf>
    <xf numFmtId="0" fontId="33" fillId="23" borderId="1" xfId="0" applyFont="1" applyFill="1" applyBorder="1" applyAlignment="1">
      <alignment horizontal="centerContinuous" vertical="center"/>
    </xf>
    <xf numFmtId="2" fontId="5" fillId="0" borderId="1" xfId="9" applyNumberFormat="1" applyFont="1" applyBorder="1" applyAlignment="1">
      <alignment horizontal="left" vertical="center"/>
    </xf>
    <xf numFmtId="0" fontId="3" fillId="6" borderId="1" xfId="0" applyFont="1" applyFill="1" applyBorder="1" applyAlignment="1">
      <alignment horizontal="centerContinuous" vertical="center"/>
    </xf>
    <xf numFmtId="0" fontId="39" fillId="10" borderId="1" xfId="0" applyFont="1" applyFill="1" applyBorder="1" applyAlignment="1">
      <alignment horizontal="centerContinuous" vertical="center"/>
    </xf>
    <xf numFmtId="0" fontId="43" fillId="0" borderId="0" xfId="0" applyFont="1"/>
    <xf numFmtId="0" fontId="5" fillId="0" borderId="4" xfId="0" applyFont="1" applyBorder="1" applyAlignment="1">
      <alignment horizontal="left" vertical="center"/>
    </xf>
    <xf numFmtId="0" fontId="36" fillId="0" borderId="24" xfId="11" applyFont="1" applyBorder="1" applyAlignment="1">
      <alignment horizontal="left" vertical="center"/>
    </xf>
    <xf numFmtId="0" fontId="36" fillId="0" borderId="24" xfId="0" applyFont="1" applyBorder="1" applyAlignment="1">
      <alignment horizontal="left" vertical="center"/>
    </xf>
    <xf numFmtId="0" fontId="33" fillId="0" borderId="4" xfId="0" applyFont="1" applyBorder="1" applyAlignment="1">
      <alignment horizontal="center"/>
    </xf>
    <xf numFmtId="0" fontId="37" fillId="0" borderId="4" xfId="0" applyFont="1" applyBorder="1" applyAlignment="1">
      <alignment horizontal="center"/>
    </xf>
    <xf numFmtId="0" fontId="37" fillId="0" borderId="24" xfId="0" applyFont="1" applyBorder="1" applyAlignment="1">
      <alignment horizontal="left" vertical="center"/>
    </xf>
    <xf numFmtId="0" fontId="36" fillId="0" borderId="29" xfId="11" applyFont="1" applyBorder="1" applyAlignment="1">
      <alignment horizontal="left" vertical="center"/>
    </xf>
    <xf numFmtId="0" fontId="37" fillId="0" borderId="5" xfId="0" applyFont="1" applyBorder="1"/>
    <xf numFmtId="0" fontId="37" fillId="0" borderId="18" xfId="0" applyFont="1" applyBorder="1" applyAlignment="1">
      <alignment vertical="center"/>
    </xf>
    <xf numFmtId="0" fontId="5" fillId="0" borderId="2" xfId="0" applyFont="1" applyBorder="1"/>
    <xf numFmtId="0" fontId="36" fillId="0" borderId="29" xfId="0" applyFont="1" applyBorder="1" applyAlignment="1">
      <alignment horizontal="left" vertical="center"/>
    </xf>
    <xf numFmtId="0" fontId="5" fillId="0" borderId="0" xfId="0" applyFont="1" applyAlignment="1">
      <alignment horizontal="right" vertical="center"/>
    </xf>
    <xf numFmtId="0" fontId="37" fillId="0" borderId="0" xfId="0" applyFont="1" applyAlignment="1">
      <alignment horizontal="right" vertical="center"/>
    </xf>
    <xf numFmtId="1" fontId="37" fillId="0" borderId="0" xfId="0" applyNumberFormat="1" applyFont="1" applyAlignment="1">
      <alignment horizontal="right" vertical="center"/>
    </xf>
    <xf numFmtId="1" fontId="33" fillId="0" borderId="0" xfId="0" applyNumberFormat="1" applyFont="1" applyAlignment="1">
      <alignment horizontal="left"/>
    </xf>
    <xf numFmtId="0" fontId="37" fillId="0" borderId="0" xfId="0" applyFont="1" applyAlignment="1">
      <alignment horizontal="left"/>
    </xf>
    <xf numFmtId="0" fontId="36" fillId="0" borderId="25" xfId="0" applyFont="1" applyBorder="1" applyAlignment="1">
      <alignment horizontal="left" vertical="center"/>
    </xf>
    <xf numFmtId="0" fontId="36" fillId="7" borderId="5" xfId="11" applyFont="1" applyFill="1" applyBorder="1" applyAlignment="1">
      <alignment horizontal="left" vertical="center"/>
    </xf>
    <xf numFmtId="0" fontId="36" fillId="7" borderId="46" xfId="11" applyFont="1" applyFill="1" applyBorder="1" applyAlignment="1">
      <alignment horizontal="left" vertical="center"/>
    </xf>
    <xf numFmtId="0" fontId="36" fillId="0" borderId="5" xfId="11" applyFont="1" applyBorder="1" applyAlignment="1">
      <alignment vertical="center"/>
    </xf>
    <xf numFmtId="0" fontId="36" fillId="11" borderId="5" xfId="11" applyFont="1" applyFill="1" applyBorder="1" applyAlignment="1">
      <alignment horizontal="left" vertical="center"/>
    </xf>
    <xf numFmtId="1" fontId="33" fillId="0" borderId="1" xfId="0" applyNumberFormat="1" applyFont="1" applyBorder="1"/>
    <xf numFmtId="0" fontId="36" fillId="0" borderId="26" xfId="0" applyFont="1" applyBorder="1" applyAlignment="1">
      <alignment horizontal="left" vertical="center"/>
    </xf>
    <xf numFmtId="0" fontId="36" fillId="0" borderId="10" xfId="0" applyFont="1" applyBorder="1" applyAlignment="1">
      <alignment horizontal="left" vertical="center"/>
    </xf>
    <xf numFmtId="0" fontId="5" fillId="0" borderId="1" xfId="0" applyFont="1" applyBorder="1" applyAlignment="1">
      <alignment horizontal="justify" vertical="center"/>
    </xf>
    <xf numFmtId="0" fontId="33" fillId="7" borderId="5" xfId="0" applyFont="1" applyFill="1" applyBorder="1"/>
    <xf numFmtId="0" fontId="33" fillId="0" borderId="47" xfId="0" applyFont="1" applyBorder="1"/>
    <xf numFmtId="0" fontId="33" fillId="0" borderId="5" xfId="0" applyFont="1" applyBorder="1"/>
    <xf numFmtId="0" fontId="33" fillId="0" borderId="5" xfId="0" applyFont="1" applyBorder="1" applyAlignment="1">
      <alignment shrinkToFit="1"/>
    </xf>
    <xf numFmtId="1" fontId="5" fillId="6" borderId="5" xfId="0" applyNumberFormat="1" applyFont="1" applyFill="1" applyBorder="1" applyAlignment="1">
      <alignment horizontal="left" vertical="center"/>
    </xf>
    <xf numFmtId="0" fontId="36" fillId="10" borderId="5" xfId="0" applyFont="1" applyFill="1" applyBorder="1" applyAlignment="1">
      <alignment horizontal="left" vertical="center"/>
    </xf>
    <xf numFmtId="0" fontId="5" fillId="9" borderId="5" xfId="0" applyFont="1" applyFill="1" applyBorder="1" applyAlignment="1">
      <alignment horizontal="left" vertical="center"/>
    </xf>
    <xf numFmtId="0" fontId="33" fillId="0" borderId="5" xfId="0" applyFont="1" applyBorder="1" applyAlignment="1">
      <alignment horizontal="left" vertical="center"/>
    </xf>
    <xf numFmtId="0" fontId="37" fillId="7" borderId="2" xfId="0" applyFont="1" applyFill="1" applyBorder="1" applyAlignment="1">
      <alignment horizontal="left" vertical="center"/>
    </xf>
    <xf numFmtId="0" fontId="37" fillId="11" borderId="2" xfId="0" applyFont="1" applyFill="1" applyBorder="1" applyAlignment="1">
      <alignment horizontal="left" vertical="center"/>
    </xf>
    <xf numFmtId="0" fontId="37" fillId="10" borderId="2" xfId="0" applyFont="1" applyFill="1" applyBorder="1" applyAlignment="1">
      <alignment horizontal="left" vertical="center"/>
    </xf>
    <xf numFmtId="0" fontId="5" fillId="7" borderId="5" xfId="11" applyFont="1" applyFill="1" applyBorder="1" applyAlignment="1">
      <alignment vertical="center"/>
    </xf>
    <xf numFmtId="0" fontId="5" fillId="7" borderId="46" xfId="11" applyFont="1" applyFill="1" applyBorder="1" applyAlignment="1">
      <alignment horizontal="left" vertical="center"/>
    </xf>
    <xf numFmtId="0" fontId="5" fillId="0" borderId="5" xfId="11" applyFont="1" applyBorder="1" applyAlignment="1">
      <alignment vertical="center"/>
    </xf>
    <xf numFmtId="0" fontId="5" fillId="11" borderId="5" xfId="11" applyFont="1" applyFill="1" applyBorder="1" applyAlignment="1">
      <alignment horizontal="left" vertical="center"/>
    </xf>
    <xf numFmtId="0" fontId="36" fillId="0" borderId="1" xfId="0" applyFont="1" applyBorder="1" applyAlignment="1">
      <alignment horizontal="justify" vertical="center"/>
    </xf>
    <xf numFmtId="0" fontId="5" fillId="7" borderId="1" xfId="11" applyFont="1" applyFill="1" applyBorder="1" applyAlignment="1">
      <alignment horizontal="left" vertical="center"/>
    </xf>
    <xf numFmtId="0" fontId="5" fillId="7" borderId="29" xfId="11" applyFont="1" applyFill="1" applyBorder="1" applyAlignment="1">
      <alignment horizontal="left" vertical="center"/>
    </xf>
    <xf numFmtId="0" fontId="5" fillId="11" borderId="1" xfId="11" applyFont="1" applyFill="1" applyBorder="1" applyAlignment="1">
      <alignment horizontal="left" vertical="center"/>
    </xf>
    <xf numFmtId="0" fontId="5" fillId="11" borderId="10" xfId="11" applyFont="1" applyFill="1" applyBorder="1" applyAlignment="1">
      <alignment horizontal="left" vertical="center"/>
    </xf>
    <xf numFmtId="0" fontId="5" fillId="7" borderId="5" xfId="11" applyFont="1" applyFill="1" applyBorder="1" applyAlignment="1">
      <alignment horizontal="left" vertical="center"/>
    </xf>
    <xf numFmtId="0" fontId="5" fillId="7" borderId="1" xfId="11" applyFont="1" applyFill="1" applyBorder="1" applyAlignment="1">
      <alignment vertical="center"/>
    </xf>
    <xf numFmtId="0" fontId="36" fillId="7" borderId="29" xfId="0" applyFont="1" applyFill="1" applyBorder="1" applyAlignment="1">
      <alignment horizontal="left" vertical="center"/>
    </xf>
    <xf numFmtId="0" fontId="5" fillId="15" borderId="1" xfId="0" applyFont="1" applyFill="1" applyBorder="1" applyAlignment="1">
      <alignment horizontal="left" vertical="center"/>
    </xf>
    <xf numFmtId="0" fontId="33" fillId="0" borderId="4" xfId="0" applyFont="1" applyBorder="1" applyAlignment="1">
      <alignment horizontal="center" vertical="center"/>
    </xf>
    <xf numFmtId="0" fontId="36" fillId="29" borderId="1" xfId="0" applyFont="1" applyFill="1" applyBorder="1" applyAlignment="1">
      <alignment horizontal="left" vertical="center"/>
    </xf>
    <xf numFmtId="0" fontId="35" fillId="0" borderId="5" xfId="0" applyFont="1" applyBorder="1" applyAlignment="1">
      <alignment horizontal="right" vertical="center"/>
    </xf>
    <xf numFmtId="0" fontId="33" fillId="0" borderId="5" xfId="0" applyFont="1" applyBorder="1" applyAlignment="1">
      <alignment horizontal="center" vertical="center"/>
    </xf>
    <xf numFmtId="1" fontId="35" fillId="0" borderId="5" xfId="0" applyNumberFormat="1" applyFont="1" applyBorder="1" applyAlignment="1">
      <alignment horizontal="center" vertical="center"/>
    </xf>
    <xf numFmtId="0" fontId="5" fillId="4" borderId="1" xfId="0" applyFont="1" applyFill="1" applyBorder="1" applyAlignment="1">
      <alignment horizontal="center"/>
    </xf>
    <xf numFmtId="0" fontId="11" fillId="7" borderId="1" xfId="0" applyFont="1" applyFill="1" applyBorder="1" applyAlignment="1">
      <alignment horizontal="left" vertical="center"/>
    </xf>
    <xf numFmtId="0" fontId="55" fillId="7" borderId="1" xfId="0" applyFont="1" applyFill="1" applyBorder="1" applyAlignment="1">
      <alignment horizontal="left" vertical="center"/>
    </xf>
    <xf numFmtId="0" fontId="55" fillId="11" borderId="1" xfId="0" applyFont="1" applyFill="1" applyBorder="1" applyAlignment="1">
      <alignment horizontal="left" vertical="center"/>
    </xf>
    <xf numFmtId="0" fontId="57" fillId="7" borderId="1" xfId="0" applyFont="1" applyFill="1" applyBorder="1" applyAlignment="1">
      <alignment horizontal="left" vertical="center"/>
    </xf>
    <xf numFmtId="0" fontId="57" fillId="11" borderId="1" xfId="0" applyFont="1" applyFill="1" applyBorder="1" applyAlignment="1">
      <alignment horizontal="left" vertical="center"/>
    </xf>
    <xf numFmtId="0" fontId="11" fillId="11" borderId="1" xfId="0" applyFont="1" applyFill="1" applyBorder="1" applyAlignment="1">
      <alignment horizontal="left" vertical="center"/>
    </xf>
    <xf numFmtId="0" fontId="36" fillId="8" borderId="1" xfId="10" applyFont="1" applyFill="1" applyBorder="1" applyAlignment="1">
      <alignment horizontal="left" vertical="center"/>
    </xf>
    <xf numFmtId="0" fontId="5" fillId="0" borderId="1" xfId="10" applyFont="1" applyBorder="1"/>
    <xf numFmtId="0" fontId="33" fillId="0" borderId="1" xfId="10" applyFont="1" applyBorder="1" applyAlignment="1">
      <alignment vertical="center"/>
    </xf>
    <xf numFmtId="0" fontId="37" fillId="0" borderId="5" xfId="0" applyFont="1" applyBorder="1" applyAlignment="1">
      <alignment horizontal="right" vertical="center"/>
    </xf>
    <xf numFmtId="0" fontId="33" fillId="0" borderId="7" xfId="0" applyFont="1" applyBorder="1" applyAlignment="1">
      <alignment horizontal="center"/>
    </xf>
    <xf numFmtId="0" fontId="11" fillId="8" borderId="1" xfId="0" applyFont="1" applyFill="1" applyBorder="1" applyAlignment="1">
      <alignment horizontal="left" vertical="center"/>
    </xf>
    <xf numFmtId="0" fontId="57" fillId="8" borderId="1" xfId="0" applyFont="1" applyFill="1" applyBorder="1" applyAlignment="1">
      <alignment horizontal="left" vertical="center"/>
    </xf>
    <xf numFmtId="0" fontId="3" fillId="6" borderId="1" xfId="0" applyFont="1" applyFill="1" applyBorder="1"/>
    <xf numFmtId="0" fontId="37" fillId="10" borderId="1" xfId="0" applyFont="1" applyFill="1" applyBorder="1" applyAlignment="1">
      <alignment horizontal="left" vertical="center" wrapText="1"/>
    </xf>
    <xf numFmtId="0" fontId="0" fillId="3" borderId="1" xfId="0" applyFill="1" applyBorder="1"/>
    <xf numFmtId="0" fontId="33" fillId="3" borderId="1" xfId="0" applyFont="1" applyFill="1" applyBorder="1" applyAlignment="1">
      <alignment horizontal="left" vertical="center"/>
    </xf>
    <xf numFmtId="0" fontId="33" fillId="30" borderId="1" xfId="0" applyFont="1" applyFill="1" applyBorder="1" applyAlignment="1">
      <alignment horizontal="left" vertical="center"/>
    </xf>
    <xf numFmtId="0" fontId="45" fillId="10" borderId="1" xfId="0" applyFont="1" applyFill="1" applyBorder="1" applyAlignment="1">
      <alignment horizontal="left" vertical="center" wrapText="1"/>
    </xf>
    <xf numFmtId="0" fontId="47" fillId="8" borderId="1" xfId="0" applyFont="1" applyFill="1" applyBorder="1" applyAlignment="1">
      <alignment horizontal="left" vertical="center"/>
    </xf>
    <xf numFmtId="0" fontId="45" fillId="8" borderId="1" xfId="0" applyFont="1" applyFill="1" applyBorder="1" applyAlignment="1">
      <alignment horizontal="left" vertical="center"/>
    </xf>
    <xf numFmtId="0" fontId="36" fillId="8" borderId="1" xfId="11" applyFont="1" applyFill="1" applyBorder="1" applyAlignment="1">
      <alignment horizontal="left" vertical="center"/>
    </xf>
    <xf numFmtId="0" fontId="5" fillId="0" borderId="2" xfId="0" applyFont="1" applyBorder="1" applyAlignment="1">
      <alignment horizontal="left" vertical="center"/>
    </xf>
    <xf numFmtId="0" fontId="36" fillId="0" borderId="27" xfId="0" applyFont="1" applyBorder="1" applyAlignment="1">
      <alignment horizontal="left" vertical="center"/>
    </xf>
    <xf numFmtId="0" fontId="5" fillId="7" borderId="2" xfId="0" applyFont="1" applyFill="1" applyBorder="1" applyAlignment="1">
      <alignment horizontal="left" vertical="center"/>
    </xf>
    <xf numFmtId="0" fontId="5" fillId="7" borderId="26" xfId="0" applyFont="1" applyFill="1" applyBorder="1" applyAlignment="1">
      <alignment horizontal="left" vertical="center"/>
    </xf>
    <xf numFmtId="0" fontId="5" fillId="8" borderId="26" xfId="0" applyFont="1" applyFill="1" applyBorder="1" applyAlignment="1">
      <alignment horizontal="left" vertical="center"/>
    </xf>
    <xf numFmtId="20" fontId="37" fillId="0" borderId="4" xfId="0" applyNumberFormat="1" applyFont="1" applyBorder="1" applyAlignment="1">
      <alignment horizontal="left" vertical="center"/>
    </xf>
    <xf numFmtId="0" fontId="33" fillId="0" borderId="1" xfId="0" applyFont="1" applyBorder="1"/>
    <xf numFmtId="0" fontId="48" fillId="0" borderId="1" xfId="0" applyFont="1" applyBorder="1" applyAlignment="1">
      <alignment horizontal="left" vertical="center" wrapText="1"/>
    </xf>
    <xf numFmtId="0" fontId="48" fillId="0" borderId="1" xfId="0" applyFont="1" applyBorder="1" applyAlignment="1">
      <alignment horizontal="left" vertical="center"/>
    </xf>
    <xf numFmtId="0" fontId="39" fillId="0" borderId="1" xfId="0" applyFont="1" applyBorder="1"/>
    <xf numFmtId="20" fontId="39" fillId="0" borderId="4" xfId="0" applyNumberFormat="1" applyFont="1" applyBorder="1" applyAlignment="1">
      <alignment horizontal="left" vertical="center"/>
    </xf>
    <xf numFmtId="0" fontId="41" fillId="26" borderId="9" xfId="0" applyFont="1" applyFill="1" applyBorder="1" applyAlignment="1">
      <alignment horizontal="center"/>
    </xf>
    <xf numFmtId="0" fontId="41" fillId="26" borderId="0" xfId="0" applyFont="1" applyFill="1" applyAlignment="1">
      <alignment horizontal="center"/>
    </xf>
    <xf numFmtId="0" fontId="77" fillId="4" borderId="0" xfId="0" applyFont="1" applyFill="1" applyAlignment="1">
      <alignment horizontal="left" vertical="center"/>
    </xf>
    <xf numFmtId="0" fontId="77" fillId="4" borderId="0" xfId="0" applyFont="1" applyFill="1" applyAlignment="1">
      <alignment horizontal="left"/>
    </xf>
    <xf numFmtId="0" fontId="39" fillId="0" borderId="44" xfId="0" applyFont="1" applyBorder="1" applyAlignment="1">
      <alignment horizontal="center" vertical="center"/>
    </xf>
    <xf numFmtId="0" fontId="39" fillId="0" borderId="45" xfId="0" applyFont="1" applyBorder="1" applyAlignment="1">
      <alignment horizontal="center" vertical="center"/>
    </xf>
    <xf numFmtId="0" fontId="0" fillId="0" borderId="6" xfId="0" applyBorder="1"/>
    <xf numFmtId="0" fontId="0" fillId="0" borderId="10" xfId="0" applyBorder="1"/>
    <xf numFmtId="0" fontId="39" fillId="7" borderId="16" xfId="0" applyFont="1" applyFill="1" applyBorder="1" applyAlignment="1">
      <alignment horizontal="center"/>
    </xf>
    <xf numFmtId="0" fontId="39" fillId="0" borderId="12" xfId="0" applyFont="1" applyBorder="1" applyAlignment="1">
      <alignment horizontal="center"/>
    </xf>
    <xf numFmtId="0" fontId="39" fillId="0" borderId="6" xfId="0" applyFont="1" applyBorder="1" applyAlignment="1">
      <alignment horizontal="center"/>
    </xf>
    <xf numFmtId="0" fontId="39" fillId="0" borderId="10" xfId="0" applyFont="1" applyBorder="1" applyAlignment="1">
      <alignment horizontal="center"/>
    </xf>
    <xf numFmtId="0" fontId="39" fillId="0" borderId="16" xfId="9" applyFont="1" applyBorder="1" applyAlignment="1">
      <alignment horizontal="center" vertical="center"/>
    </xf>
    <xf numFmtId="0" fontId="39" fillId="0" borderId="38" xfId="0" applyFont="1" applyBorder="1" applyAlignment="1">
      <alignment horizontal="center" vertical="center"/>
    </xf>
    <xf numFmtId="0" fontId="39" fillId="0" borderId="39" xfId="0" applyFont="1" applyBorder="1" applyAlignment="1">
      <alignment horizontal="center" vertical="center"/>
    </xf>
    <xf numFmtId="0" fontId="39" fillId="0" borderId="40" xfId="0" applyFont="1" applyBorder="1" applyAlignment="1">
      <alignment horizontal="center" vertical="center"/>
    </xf>
    <xf numFmtId="0" fontId="39" fillId="0" borderId="41" xfId="0" applyFont="1" applyBorder="1" applyAlignment="1">
      <alignment horizontal="center" vertical="center"/>
    </xf>
    <xf numFmtId="0" fontId="39" fillId="0" borderId="42" xfId="0" applyFont="1" applyBorder="1" applyAlignment="1">
      <alignment horizontal="center" vertical="center"/>
    </xf>
    <xf numFmtId="0" fontId="39" fillId="0" borderId="43" xfId="0" applyFont="1" applyBorder="1" applyAlignment="1">
      <alignment horizontal="center" vertical="center"/>
    </xf>
    <xf numFmtId="0" fontId="34" fillId="4" borderId="0" xfId="0" applyFont="1" applyFill="1" applyAlignment="1">
      <alignment horizontal="left"/>
    </xf>
    <xf numFmtId="0" fontId="33" fillId="4" borderId="0" xfId="0" applyFont="1" applyFill="1" applyAlignment="1">
      <alignment horizontal="left" vertical="top" wrapText="1"/>
    </xf>
    <xf numFmtId="0" fontId="37" fillId="7" borderId="16" xfId="2" applyFont="1" applyFill="1" applyBorder="1" applyAlignment="1">
      <alignment horizontal="center" vertical="center"/>
    </xf>
    <xf numFmtId="0" fontId="37" fillId="0" borderId="12" xfId="0" applyFont="1" applyBorder="1" applyAlignment="1">
      <alignment horizontal="center"/>
    </xf>
    <xf numFmtId="0" fontId="37" fillId="0" borderId="8" xfId="0" applyFont="1" applyBorder="1" applyAlignment="1">
      <alignment horizontal="center"/>
    </xf>
    <xf numFmtId="0" fontId="37" fillId="0" borderId="20" xfId="0" applyFont="1" applyBorder="1" applyAlignment="1">
      <alignment horizontal="center"/>
    </xf>
    <xf numFmtId="0" fontId="37" fillId="0" borderId="6" xfId="0" applyFont="1" applyBorder="1" applyAlignment="1">
      <alignment horizontal="center"/>
    </xf>
    <xf numFmtId="0" fontId="37" fillId="0" borderId="10" xfId="0" applyFont="1" applyBorder="1" applyAlignment="1">
      <alignment horizontal="center"/>
    </xf>
    <xf numFmtId="0" fontId="76" fillId="7" borderId="16" xfId="0" applyFont="1" applyFill="1" applyBorder="1" applyAlignment="1">
      <alignment horizontal="center" vertical="center"/>
    </xf>
    <xf numFmtId="0" fontId="37" fillId="0" borderId="12" xfId="0" applyFont="1" applyBorder="1" applyAlignment="1">
      <alignment horizontal="center" vertical="center"/>
    </xf>
    <xf numFmtId="0" fontId="37" fillId="0" borderId="8" xfId="0" applyFont="1" applyBorder="1" applyAlignment="1">
      <alignment horizontal="center" vertical="center"/>
    </xf>
    <xf numFmtId="0" fontId="37" fillId="0" borderId="20" xfId="0" applyFont="1" applyBorder="1" applyAlignment="1">
      <alignment horizontal="center" vertical="center"/>
    </xf>
    <xf numFmtId="0" fontId="37" fillId="0" borderId="6" xfId="0" applyFont="1" applyBorder="1" applyAlignment="1">
      <alignment horizontal="center" vertical="center"/>
    </xf>
    <xf numFmtId="0" fontId="37" fillId="0" borderId="10" xfId="0" applyFont="1" applyBorder="1" applyAlignment="1">
      <alignment horizontal="center" vertical="center"/>
    </xf>
    <xf numFmtId="0" fontId="39" fillId="4" borderId="16" xfId="0" applyFont="1" applyFill="1" applyBorder="1" applyAlignment="1">
      <alignment horizontal="left" vertical="center"/>
    </xf>
    <xf numFmtId="0" fontId="39" fillId="4" borderId="19" xfId="0" applyFont="1" applyFill="1" applyBorder="1" applyAlignment="1">
      <alignment horizontal="left" vertical="center"/>
    </xf>
    <xf numFmtId="0" fontId="39" fillId="4" borderId="12" xfId="0" applyFont="1" applyFill="1" applyBorder="1" applyAlignment="1">
      <alignment horizontal="left" vertical="center"/>
    </xf>
    <xf numFmtId="0" fontId="39" fillId="4" borderId="8" xfId="0" applyFont="1" applyFill="1" applyBorder="1" applyAlignment="1">
      <alignment horizontal="left" vertical="center"/>
    </xf>
    <xf numFmtId="0" fontId="39" fillId="4" borderId="0" xfId="0" applyFont="1" applyFill="1" applyAlignment="1">
      <alignment horizontal="left" vertical="center"/>
    </xf>
    <xf numFmtId="0" fontId="39" fillId="4" borderId="20" xfId="0" applyFont="1" applyFill="1" applyBorder="1" applyAlignment="1">
      <alignment horizontal="left" vertical="center"/>
    </xf>
    <xf numFmtId="0" fontId="39" fillId="4" borderId="6" xfId="0" applyFont="1" applyFill="1" applyBorder="1" applyAlignment="1">
      <alignment horizontal="left" vertical="center"/>
    </xf>
    <xf numFmtId="0" fontId="39" fillId="4" borderId="9" xfId="0" applyFont="1" applyFill="1" applyBorder="1" applyAlignment="1">
      <alignment horizontal="left" vertical="center"/>
    </xf>
    <xf numFmtId="0" fontId="39" fillId="4" borderId="10" xfId="0" applyFont="1" applyFill="1" applyBorder="1" applyAlignment="1">
      <alignment horizontal="left" vertical="center"/>
    </xf>
    <xf numFmtId="0" fontId="39" fillId="23" borderId="4" xfId="0" applyFont="1" applyFill="1" applyBorder="1" applyAlignment="1">
      <alignment horizontal="center"/>
    </xf>
    <xf numFmtId="0" fontId="39" fillId="23" borderId="3" xfId="0" applyFont="1" applyFill="1" applyBorder="1" applyAlignment="1">
      <alignment horizontal="center"/>
    </xf>
    <xf numFmtId="0" fontId="83" fillId="0" borderId="1" xfId="0" applyFont="1" applyBorder="1" applyAlignment="1">
      <alignment horizontal="center" vertical="center"/>
    </xf>
    <xf numFmtId="0" fontId="34" fillId="4" borderId="9" xfId="0" applyFont="1" applyFill="1" applyBorder="1" applyAlignment="1">
      <alignment horizontal="left" vertical="top" wrapText="1"/>
    </xf>
    <xf numFmtId="0" fontId="39" fillId="0" borderId="16" xfId="0" applyFont="1" applyBorder="1" applyAlignment="1">
      <alignment horizontal="center" vertical="center"/>
    </xf>
    <xf numFmtId="0" fontId="0" fillId="0" borderId="12" xfId="0" applyBorder="1" applyAlignment="1">
      <alignment horizontal="center"/>
    </xf>
    <xf numFmtId="0" fontId="0" fillId="0" borderId="6" xfId="0" applyBorder="1" applyAlignment="1">
      <alignment horizontal="center"/>
    </xf>
    <xf numFmtId="0" fontId="0" fillId="0" borderId="10" xfId="0" applyBorder="1" applyAlignment="1">
      <alignment horizontal="center"/>
    </xf>
    <xf numFmtId="0" fontId="39" fillId="0" borderId="4" xfId="0" applyFont="1" applyBorder="1" applyAlignment="1">
      <alignment horizontal="center" vertical="center"/>
    </xf>
    <xf numFmtId="0" fontId="39" fillId="0" borderId="3" xfId="0" applyFont="1" applyBorder="1" applyAlignment="1">
      <alignment horizontal="center" vertical="center"/>
    </xf>
    <xf numFmtId="0" fontId="39" fillId="0" borderId="6" xfId="0" applyFont="1" applyBorder="1" applyAlignment="1">
      <alignment horizontal="center" vertical="center"/>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3" fillId="0" borderId="12" xfId="0" applyFont="1" applyBorder="1"/>
    <xf numFmtId="0" fontId="33" fillId="0" borderId="6" xfId="0" applyFont="1" applyBorder="1"/>
    <xf numFmtId="0" fontId="33" fillId="0" borderId="10" xfId="0" applyFont="1" applyBorder="1"/>
    <xf numFmtId="0" fontId="34" fillId="4" borderId="1" xfId="0" applyFont="1" applyFill="1" applyBorder="1" applyAlignment="1">
      <alignment horizontal="left" wrapText="1"/>
    </xf>
    <xf numFmtId="0" fontId="33" fillId="4" borderId="1" xfId="0" applyFont="1" applyFill="1" applyBorder="1" applyAlignment="1">
      <alignment horizontal="left" vertical="top" wrapText="1"/>
    </xf>
    <xf numFmtId="0" fontId="39" fillId="7" borderId="4" xfId="0" applyFont="1" applyFill="1" applyBorder="1" applyAlignment="1">
      <alignment horizontal="center" vertical="center" wrapText="1"/>
    </xf>
    <xf numFmtId="0" fontId="84" fillId="0" borderId="3" xfId="0" applyFont="1" applyBorder="1" applyAlignment="1">
      <alignment horizontal="center" vertical="center" wrapText="1"/>
    </xf>
    <xf numFmtId="0" fontId="34" fillId="4" borderId="1" xfId="0" applyFont="1" applyFill="1" applyBorder="1" applyAlignment="1">
      <alignment horizontal="left" vertical="center"/>
    </xf>
    <xf numFmtId="0" fontId="5" fillId="4" borderId="1" xfId="0" applyFont="1" applyFill="1" applyBorder="1" applyAlignment="1">
      <alignment horizontal="left" vertical="top"/>
    </xf>
    <xf numFmtId="0" fontId="37" fillId="4" borderId="1" xfId="0" applyFont="1" applyFill="1" applyBorder="1" applyAlignment="1">
      <alignment horizontal="left" vertical="center"/>
    </xf>
    <xf numFmtId="0" fontId="39" fillId="0" borderId="4" xfId="0" applyFont="1" applyBorder="1" applyAlignment="1">
      <alignment horizontal="center" vertical="center" wrapText="1"/>
    </xf>
    <xf numFmtId="0" fontId="37" fillId="4" borderId="0" xfId="0" applyFont="1" applyFill="1" applyAlignment="1">
      <alignment horizontal="center"/>
    </xf>
    <xf numFmtId="0" fontId="34" fillId="4" borderId="0" xfId="0" applyFont="1" applyFill="1" applyAlignment="1">
      <alignment horizontal="left" wrapText="1"/>
    </xf>
    <xf numFmtId="0" fontId="78" fillId="0" borderId="0" xfId="0" applyFont="1" applyAlignment="1">
      <alignment horizontal="left" vertical="top" wrapText="1"/>
    </xf>
    <xf numFmtId="0" fontId="33" fillId="0" borderId="0" xfId="0" applyFont="1" applyAlignment="1">
      <alignment horizontal="left" vertical="top" wrapText="1"/>
    </xf>
    <xf numFmtId="0" fontId="41" fillId="0" borderId="38" xfId="0" applyFont="1" applyBorder="1" applyAlignment="1">
      <alignment horizontal="center" vertical="center"/>
    </xf>
    <xf numFmtId="0" fontId="41" fillId="0" borderId="39" xfId="0" applyFont="1" applyBorder="1" applyAlignment="1">
      <alignment horizontal="center" vertical="center"/>
    </xf>
    <xf numFmtId="0" fontId="41" fillId="0" borderId="40" xfId="0" applyFont="1" applyBorder="1" applyAlignment="1">
      <alignment horizontal="center" vertical="center"/>
    </xf>
    <xf numFmtId="0" fontId="41" fillId="0" borderId="41" xfId="0" applyFont="1" applyBorder="1" applyAlignment="1">
      <alignment horizontal="center" vertical="center"/>
    </xf>
    <xf numFmtId="0" fontId="41" fillId="0" borderId="42" xfId="0" applyFont="1" applyBorder="1" applyAlignment="1">
      <alignment horizontal="center" vertical="center"/>
    </xf>
    <xf numFmtId="0" fontId="41" fillId="0" borderId="43" xfId="0" applyFont="1" applyBorder="1" applyAlignment="1">
      <alignment horizontal="center" vertical="center"/>
    </xf>
    <xf numFmtId="0" fontId="41" fillId="0" borderId="6" xfId="0" applyFont="1" applyBorder="1" applyAlignment="1">
      <alignment horizontal="center" vertical="center" wrapText="1"/>
    </xf>
    <xf numFmtId="0" fontId="41" fillId="0" borderId="10" xfId="0" applyFont="1" applyBorder="1" applyAlignment="1">
      <alignment horizontal="center" vertical="center" wrapText="1"/>
    </xf>
    <xf numFmtId="0" fontId="34" fillId="4" borderId="19" xfId="0" applyFont="1" applyFill="1" applyBorder="1" applyAlignment="1">
      <alignment horizontal="left"/>
    </xf>
    <xf numFmtId="0" fontId="33" fillId="0" borderId="0" xfId="0" applyFont="1" applyAlignment="1">
      <alignment horizontal="center"/>
    </xf>
    <xf numFmtId="0" fontId="37" fillId="4" borderId="7" xfId="0" applyFont="1" applyFill="1" applyBorder="1" applyAlignment="1">
      <alignment horizontal="center"/>
    </xf>
    <xf numFmtId="0" fontId="37" fillId="4" borderId="2" xfId="0" applyFont="1" applyFill="1" applyBorder="1" applyAlignment="1">
      <alignment horizontal="center"/>
    </xf>
    <xf numFmtId="0" fontId="37" fillId="4" borderId="5" xfId="0" applyFont="1" applyFill="1" applyBorder="1" applyAlignment="1">
      <alignment horizontal="center"/>
    </xf>
    <xf numFmtId="0" fontId="44" fillId="0" borderId="9" xfId="0" applyFont="1" applyBorder="1" applyAlignment="1">
      <alignment horizontal="left" vertical="center"/>
    </xf>
    <xf numFmtId="0" fontId="44" fillId="0" borderId="10" xfId="0" applyFont="1" applyBorder="1" applyAlignment="1">
      <alignment horizontal="left" vertical="center"/>
    </xf>
    <xf numFmtId="0" fontId="79" fillId="0" borderId="10" xfId="0" applyFont="1" applyBorder="1" applyAlignment="1">
      <alignment horizontal="left" vertical="center"/>
    </xf>
    <xf numFmtId="0" fontId="44" fillId="0" borderId="9" xfId="11" applyFont="1" applyBorder="1" applyAlignment="1">
      <alignment horizontal="left" vertical="center"/>
    </xf>
    <xf numFmtId="0" fontId="44" fillId="0" borderId="10" xfId="11" applyFont="1" applyBorder="1" applyAlignment="1">
      <alignment horizontal="left" vertical="center"/>
    </xf>
    <xf numFmtId="0" fontId="44" fillId="0" borderId="9" xfId="0" applyFont="1" applyBorder="1" applyAlignment="1">
      <alignment horizontal="center" vertical="center"/>
    </xf>
    <xf numFmtId="0" fontId="46" fillId="0" borderId="1" xfId="0" applyFont="1" applyBorder="1" applyAlignment="1">
      <alignment horizontal="left" vertical="center"/>
    </xf>
    <xf numFmtId="0" fontId="12" fillId="0" borderId="1" xfId="0" applyFont="1" applyBorder="1"/>
  </cellXfs>
  <cellStyles count="13">
    <cellStyle name="Hesaplama" xfId="1" builtinId="22"/>
    <cellStyle name="Normal" xfId="0" builtinId="0"/>
    <cellStyle name="Normal 2" xfId="2"/>
    <cellStyle name="Normal 2 2" xfId="3"/>
    <cellStyle name="Normal 2 2 2" xfId="4"/>
    <cellStyle name="Normal 2 3" xfId="5"/>
    <cellStyle name="Normal 2 4" xfId="6"/>
    <cellStyle name="Normal 2 5" xfId="7"/>
    <cellStyle name="Normal 2 5 2" xfId="12"/>
    <cellStyle name="Normal 3" xfId="8"/>
    <cellStyle name="Normal 4" xfId="9"/>
    <cellStyle name="Normal 4 2" xfId="10"/>
    <cellStyle name="Normal 5" xfId="11"/>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2:L36"/>
  <sheetViews>
    <sheetView topLeftCell="A10" zoomScale="55" zoomScaleNormal="55" workbookViewId="0">
      <selection activeCell="J32" sqref="J32"/>
    </sheetView>
  </sheetViews>
  <sheetFormatPr defaultColWidth="11" defaultRowHeight="15.75"/>
  <cols>
    <col min="1" max="1" width="36.5" style="5" bestFit="1" customWidth="1"/>
    <col min="2" max="2" width="16.25" style="5" customWidth="1"/>
    <col min="3" max="3" width="37.625" style="5" bestFit="1" customWidth="1"/>
    <col min="4" max="4" width="61" style="5" bestFit="1" customWidth="1"/>
    <col min="5" max="5" width="26.5" style="5" bestFit="1" customWidth="1"/>
    <col min="6" max="6" width="15.625" style="5" bestFit="1" customWidth="1"/>
    <col min="7" max="7" width="17.625" style="5" bestFit="1" customWidth="1"/>
    <col min="8" max="8" width="11.625" style="5" customWidth="1"/>
    <col min="9" max="16384" width="11" style="5"/>
  </cols>
  <sheetData>
    <row r="2" spans="1:12" ht="20.25">
      <c r="A2" s="982" t="s">
        <v>77</v>
      </c>
      <c r="B2" s="982"/>
      <c r="C2" s="982"/>
      <c r="D2" s="982"/>
      <c r="E2" s="982"/>
      <c r="F2" s="982"/>
      <c r="H2" s="72"/>
      <c r="I2" s="71"/>
      <c r="J2" s="71"/>
      <c r="K2" s="71"/>
      <c r="L2" s="71"/>
    </row>
    <row r="3" spans="1:12" ht="20.25">
      <c r="A3" s="981" t="s">
        <v>33</v>
      </c>
      <c r="B3" s="981"/>
      <c r="C3" s="981"/>
      <c r="D3" s="981"/>
      <c r="E3" s="981"/>
      <c r="F3" s="981"/>
      <c r="I3" s="71"/>
      <c r="J3" s="71"/>
      <c r="K3" s="71"/>
      <c r="L3" s="71"/>
    </row>
    <row r="4" spans="1:12" ht="81">
      <c r="A4" s="715" t="s">
        <v>2531</v>
      </c>
      <c r="B4" s="716" t="s">
        <v>54</v>
      </c>
      <c r="C4" s="716" t="s">
        <v>55</v>
      </c>
      <c r="D4" s="716" t="s">
        <v>56</v>
      </c>
      <c r="E4" s="716" t="s">
        <v>57</v>
      </c>
      <c r="F4" s="754"/>
      <c r="I4" s="71"/>
      <c r="J4" s="71"/>
      <c r="K4" s="71"/>
      <c r="L4" s="71"/>
    </row>
    <row r="5" spans="1:12" ht="60.75">
      <c r="A5" s="715" t="s">
        <v>34</v>
      </c>
      <c r="B5" s="717"/>
      <c r="C5" s="716"/>
      <c r="D5" s="717"/>
      <c r="E5" s="717"/>
      <c r="F5" s="718" t="s">
        <v>35</v>
      </c>
      <c r="G5" s="719"/>
      <c r="I5" s="71"/>
      <c r="J5" s="71"/>
      <c r="K5" s="71"/>
      <c r="L5" s="71"/>
    </row>
    <row r="6" spans="1:12" ht="20.25">
      <c r="A6" s="708" t="s">
        <v>1</v>
      </c>
      <c r="B6" s="756">
        <v>0</v>
      </c>
      <c r="C6" s="756">
        <v>16</v>
      </c>
      <c r="D6" s="756">
        <v>32</v>
      </c>
      <c r="E6" s="756">
        <v>42</v>
      </c>
      <c r="F6" s="756">
        <f>E6+D6+C6+B6</f>
        <v>90</v>
      </c>
      <c r="G6" s="720"/>
      <c r="I6" s="71"/>
      <c r="J6" s="71"/>
      <c r="K6" s="71"/>
      <c r="L6" s="71"/>
    </row>
    <row r="7" spans="1:12" s="70" customFormat="1" ht="20.25">
      <c r="A7" s="709" t="s">
        <v>28</v>
      </c>
      <c r="B7" s="755">
        <v>0</v>
      </c>
      <c r="C7" s="755">
        <v>10</v>
      </c>
      <c r="D7" s="755">
        <v>18</v>
      </c>
      <c r="E7" s="755">
        <v>18</v>
      </c>
      <c r="F7" s="756">
        <f t="shared" ref="F7:F28" si="0">E7+D7+C7+B7</f>
        <v>46</v>
      </c>
      <c r="G7" s="771"/>
    </row>
    <row r="8" spans="1:12" ht="20.25">
      <c r="A8" s="708" t="s">
        <v>5</v>
      </c>
      <c r="B8" s="756">
        <v>0</v>
      </c>
      <c r="C8" s="756">
        <v>0</v>
      </c>
      <c r="D8" s="756">
        <v>20</v>
      </c>
      <c r="E8" s="756">
        <v>9</v>
      </c>
      <c r="F8" s="756">
        <f t="shared" si="0"/>
        <v>29</v>
      </c>
      <c r="G8" s="720"/>
    </row>
    <row r="9" spans="1:12" s="70" customFormat="1" ht="40.5">
      <c r="A9" s="709" t="s">
        <v>29</v>
      </c>
      <c r="B9" s="755">
        <v>0</v>
      </c>
      <c r="C9" s="755">
        <v>0</v>
      </c>
      <c r="D9" s="755">
        <v>16</v>
      </c>
      <c r="E9" s="755">
        <v>4</v>
      </c>
      <c r="F9" s="756">
        <f t="shared" si="0"/>
        <v>20</v>
      </c>
      <c r="G9" s="771"/>
    </row>
    <row r="10" spans="1:12" ht="20.25">
      <c r="A10" s="708" t="s">
        <v>20</v>
      </c>
      <c r="B10" s="756">
        <v>0</v>
      </c>
      <c r="C10" s="755">
        <v>10</v>
      </c>
      <c r="D10" s="756">
        <v>22</v>
      </c>
      <c r="E10" s="756">
        <v>22</v>
      </c>
      <c r="F10" s="756">
        <f t="shared" si="0"/>
        <v>54</v>
      </c>
      <c r="G10" s="720"/>
    </row>
    <row r="11" spans="1:12" s="70" customFormat="1" ht="20.25">
      <c r="A11" s="709" t="s">
        <v>26</v>
      </c>
      <c r="B11" s="755">
        <v>0</v>
      </c>
      <c r="C11" s="755">
        <v>2</v>
      </c>
      <c r="D11" s="755">
        <v>16</v>
      </c>
      <c r="E11" s="755">
        <v>6</v>
      </c>
      <c r="F11" s="756">
        <f t="shared" si="0"/>
        <v>24</v>
      </c>
      <c r="G11" s="771"/>
    </row>
    <row r="12" spans="1:12" ht="20.25">
      <c r="A12" s="708" t="s">
        <v>9</v>
      </c>
      <c r="B12" s="756">
        <v>40</v>
      </c>
      <c r="C12" s="755">
        <v>29</v>
      </c>
      <c r="D12" s="756">
        <v>6</v>
      </c>
      <c r="E12" s="756">
        <v>16</v>
      </c>
      <c r="F12" s="756">
        <f t="shared" si="0"/>
        <v>91</v>
      </c>
      <c r="G12" s="720"/>
    </row>
    <row r="13" spans="1:12" s="70" customFormat="1" ht="20.25">
      <c r="A13" s="709" t="s">
        <v>48</v>
      </c>
      <c r="B13" s="755">
        <v>8</v>
      </c>
      <c r="C13" s="755">
        <v>6</v>
      </c>
      <c r="D13" s="755">
        <v>0</v>
      </c>
      <c r="E13" s="755">
        <v>0</v>
      </c>
      <c r="F13" s="756">
        <f t="shared" si="0"/>
        <v>14</v>
      </c>
      <c r="G13" s="771"/>
    </row>
    <row r="14" spans="1:12" ht="20.25">
      <c r="A14" s="710" t="s">
        <v>62</v>
      </c>
      <c r="B14" s="756">
        <v>46</v>
      </c>
      <c r="C14" s="720">
        <v>24</v>
      </c>
      <c r="D14" s="756">
        <v>0</v>
      </c>
      <c r="E14" s="756">
        <v>0</v>
      </c>
      <c r="F14" s="756">
        <f t="shared" si="0"/>
        <v>70</v>
      </c>
      <c r="G14" s="720"/>
    </row>
    <row r="15" spans="1:12" s="70" customFormat="1" ht="20.25">
      <c r="A15" s="709" t="s">
        <v>65</v>
      </c>
      <c r="B15" s="755">
        <v>10</v>
      </c>
      <c r="C15" s="755">
        <v>10</v>
      </c>
      <c r="D15" s="755">
        <v>0</v>
      </c>
      <c r="E15" s="755">
        <v>0</v>
      </c>
      <c r="F15" s="756">
        <f t="shared" si="0"/>
        <v>20</v>
      </c>
      <c r="G15" s="771"/>
    </row>
    <row r="16" spans="1:12" ht="20.25">
      <c r="A16" s="708" t="s">
        <v>0</v>
      </c>
      <c r="B16" s="756">
        <v>12</v>
      </c>
      <c r="C16" s="756">
        <v>12</v>
      </c>
      <c r="D16" s="756">
        <v>6</v>
      </c>
      <c r="E16" s="756">
        <v>13</v>
      </c>
      <c r="F16" s="756">
        <f t="shared" si="0"/>
        <v>43</v>
      </c>
      <c r="G16" s="720"/>
    </row>
    <row r="17" spans="1:7" s="70" customFormat="1" ht="20.25">
      <c r="A17" s="709" t="s">
        <v>27</v>
      </c>
      <c r="B17" s="755">
        <v>0</v>
      </c>
      <c r="C17" s="755">
        <v>2</v>
      </c>
      <c r="D17" s="755">
        <v>1</v>
      </c>
      <c r="E17" s="755">
        <v>2</v>
      </c>
      <c r="F17" s="756">
        <f t="shared" si="0"/>
        <v>5</v>
      </c>
      <c r="G17" s="771"/>
    </row>
    <row r="18" spans="1:7" ht="20.25">
      <c r="A18" s="708" t="s">
        <v>21</v>
      </c>
      <c r="B18" s="756">
        <v>0</v>
      </c>
      <c r="C18" s="756">
        <v>0</v>
      </c>
      <c r="D18" s="756">
        <v>21</v>
      </c>
      <c r="E18" s="756">
        <v>0</v>
      </c>
      <c r="F18" s="756">
        <f t="shared" si="0"/>
        <v>21</v>
      </c>
      <c r="G18" s="720"/>
    </row>
    <row r="19" spans="1:7" s="70" customFormat="1" ht="20.25">
      <c r="A19" s="709" t="s">
        <v>2001</v>
      </c>
      <c r="B19" s="755">
        <v>0</v>
      </c>
      <c r="C19" s="755">
        <v>0</v>
      </c>
      <c r="D19" s="755">
        <v>3</v>
      </c>
      <c r="E19" s="755">
        <v>0</v>
      </c>
      <c r="F19" s="756">
        <f t="shared" si="0"/>
        <v>3</v>
      </c>
      <c r="G19" s="771"/>
    </row>
    <row r="20" spans="1:7" ht="20.25">
      <c r="A20" s="711" t="s">
        <v>49</v>
      </c>
      <c r="B20" s="756">
        <v>8</v>
      </c>
      <c r="C20" s="756">
        <v>6</v>
      </c>
      <c r="D20" s="756">
        <v>5</v>
      </c>
      <c r="E20" s="756">
        <v>2</v>
      </c>
      <c r="F20" s="756">
        <f t="shared" si="0"/>
        <v>21</v>
      </c>
      <c r="G20" s="720"/>
    </row>
    <row r="21" spans="1:7" s="70" customFormat="1" ht="20.25">
      <c r="A21" s="709" t="s">
        <v>50</v>
      </c>
      <c r="B21" s="755">
        <v>3</v>
      </c>
      <c r="C21" s="755">
        <v>3</v>
      </c>
      <c r="D21" s="755">
        <v>4</v>
      </c>
      <c r="E21" s="755">
        <v>7</v>
      </c>
      <c r="F21" s="756">
        <f t="shared" si="0"/>
        <v>17</v>
      </c>
      <c r="G21" s="771"/>
    </row>
    <row r="22" spans="1:7" s="70" customFormat="1" ht="20.25">
      <c r="A22" s="710" t="s">
        <v>66</v>
      </c>
      <c r="B22" s="756">
        <v>14</v>
      </c>
      <c r="C22" s="756">
        <v>12</v>
      </c>
      <c r="D22" s="756">
        <v>10</v>
      </c>
      <c r="E22" s="756">
        <v>12</v>
      </c>
      <c r="F22" s="756">
        <f t="shared" si="0"/>
        <v>48</v>
      </c>
      <c r="G22" s="720"/>
    </row>
    <row r="23" spans="1:7" s="70" customFormat="1" ht="20.25">
      <c r="A23" s="709" t="s">
        <v>67</v>
      </c>
      <c r="B23" s="755">
        <v>1</v>
      </c>
      <c r="C23" s="755">
        <v>1</v>
      </c>
      <c r="D23" s="755">
        <v>3</v>
      </c>
      <c r="E23" s="755">
        <v>2</v>
      </c>
      <c r="F23" s="756">
        <f t="shared" si="0"/>
        <v>7</v>
      </c>
      <c r="G23" s="771"/>
    </row>
    <row r="24" spans="1:7" ht="20.25">
      <c r="A24" s="710" t="s">
        <v>75</v>
      </c>
      <c r="B24" s="756">
        <v>18</v>
      </c>
      <c r="C24" s="756">
        <v>0</v>
      </c>
      <c r="D24" s="756">
        <v>0</v>
      </c>
      <c r="E24" s="756">
        <v>14</v>
      </c>
      <c r="F24" s="756">
        <f t="shared" si="0"/>
        <v>32</v>
      </c>
      <c r="G24" s="720"/>
    </row>
    <row r="25" spans="1:7" ht="20.25">
      <c r="A25" s="710" t="s">
        <v>69</v>
      </c>
      <c r="B25" s="756">
        <v>12</v>
      </c>
      <c r="C25" s="756">
        <v>12</v>
      </c>
      <c r="D25" s="756">
        <v>0</v>
      </c>
      <c r="E25" s="756">
        <v>0</v>
      </c>
      <c r="F25" s="756">
        <f t="shared" si="0"/>
        <v>24</v>
      </c>
      <c r="G25" s="720"/>
    </row>
    <row r="26" spans="1:7" ht="20.25">
      <c r="A26" s="710" t="s">
        <v>76</v>
      </c>
      <c r="B26" s="756">
        <v>7</v>
      </c>
      <c r="C26" s="756">
        <v>7</v>
      </c>
      <c r="D26" s="756">
        <v>0</v>
      </c>
      <c r="E26" s="756">
        <v>0</v>
      </c>
      <c r="F26" s="756">
        <f t="shared" si="0"/>
        <v>14</v>
      </c>
      <c r="G26" s="720"/>
    </row>
    <row r="27" spans="1:7" ht="20.25">
      <c r="A27" s="710" t="s">
        <v>2002</v>
      </c>
      <c r="B27" s="756">
        <v>0</v>
      </c>
      <c r="C27" s="756">
        <v>0</v>
      </c>
      <c r="D27" s="756">
        <v>0</v>
      </c>
      <c r="E27" s="756">
        <v>13</v>
      </c>
      <c r="F27" s="756">
        <f t="shared" si="0"/>
        <v>13</v>
      </c>
      <c r="G27" s="720"/>
    </row>
    <row r="28" spans="1:7" ht="40.5">
      <c r="A28" s="711" t="s">
        <v>72</v>
      </c>
      <c r="B28" s="756">
        <v>0</v>
      </c>
      <c r="C28" s="756">
        <v>8</v>
      </c>
      <c r="D28" s="756">
        <v>0</v>
      </c>
      <c r="E28" s="756">
        <v>0</v>
      </c>
      <c r="F28" s="756">
        <f t="shared" si="0"/>
        <v>8</v>
      </c>
      <c r="G28" s="720"/>
    </row>
    <row r="29" spans="1:7" ht="20.25">
      <c r="A29" s="706"/>
      <c r="B29" s="706"/>
      <c r="C29" s="706"/>
      <c r="D29" s="706"/>
      <c r="E29" s="706"/>
      <c r="F29" s="706"/>
      <c r="G29" s="720"/>
    </row>
    <row r="30" spans="1:7" ht="20.25">
      <c r="A30" s="712" t="s">
        <v>31</v>
      </c>
      <c r="B30" s="707">
        <f>B6+B8+B10+B12+B14+B16+B18+B20+B22+B24+B25+B26+B27</f>
        <v>157</v>
      </c>
      <c r="C30" s="707">
        <f>C6+C8+C10+C12+C14+C16+C18+C20+C22+C24+C25+C26+C27</f>
        <v>128</v>
      </c>
      <c r="D30" s="707">
        <f>D6+D8+D10+D12+D14+D16+D18+D20+D22+D24+D25+D26+D27</f>
        <v>122</v>
      </c>
      <c r="E30" s="707">
        <f>E6+E8+E10+E12+E14+E16+E18+E20+E22+E24+E25+E26+E27</f>
        <v>143</v>
      </c>
      <c r="F30" s="707">
        <f>E30+D30+C30+B30</f>
        <v>550</v>
      </c>
      <c r="G30" s="720"/>
    </row>
    <row r="31" spans="1:7" ht="20.25">
      <c r="A31" s="713" t="s">
        <v>32</v>
      </c>
      <c r="B31" s="185">
        <f>B7+B9+B11+B13+B15+B17+B19+B21+B23</f>
        <v>22</v>
      </c>
      <c r="C31" s="185">
        <f>C7+C9+C11+C13+C15+C17+C19+C21+C23</f>
        <v>34</v>
      </c>
      <c r="D31" s="185">
        <f>D7+D9+D11+D13+D15+D17+D19+D21+D23</f>
        <v>61</v>
      </c>
      <c r="E31" s="185">
        <f>E7+E9+E11+E13+E15+E17+E19+E21+E23</f>
        <v>39</v>
      </c>
      <c r="F31" s="707">
        <f>E31+D31+C31+B31</f>
        <v>156</v>
      </c>
      <c r="G31" s="720"/>
    </row>
    <row r="32" spans="1:7" ht="20.25">
      <c r="A32" s="714" t="s">
        <v>2</v>
      </c>
      <c r="B32" s="707">
        <f>B30+B31</f>
        <v>179</v>
      </c>
      <c r="C32" s="707">
        <f>C30+C31</f>
        <v>162</v>
      </c>
      <c r="D32" s="707">
        <f>D30+D31</f>
        <v>183</v>
      </c>
      <c r="E32" s="707">
        <f>E30+E31</f>
        <v>182</v>
      </c>
      <c r="F32" s="707">
        <f>E32+D32+C32+B32</f>
        <v>706</v>
      </c>
      <c r="G32" s="720"/>
    </row>
    <row r="34" spans="1:6" ht="23.25">
      <c r="A34" s="984" t="s">
        <v>2085</v>
      </c>
      <c r="B34" s="984"/>
      <c r="C34" s="984"/>
      <c r="D34" s="984"/>
      <c r="E34" s="984"/>
      <c r="F34" s="984"/>
    </row>
    <row r="35" spans="1:6" ht="23.25">
      <c r="A35" s="983" t="s">
        <v>2086</v>
      </c>
      <c r="B35" s="983"/>
      <c r="C35" s="983"/>
      <c r="D35" s="983"/>
      <c r="E35" s="983"/>
      <c r="F35" s="983"/>
    </row>
    <row r="36" spans="1:6" ht="23.25">
      <c r="A36" s="983" t="s">
        <v>2087</v>
      </c>
      <c r="B36" s="983"/>
      <c r="C36" s="983"/>
      <c r="D36" s="983"/>
      <c r="E36" s="983"/>
      <c r="F36" s="983"/>
    </row>
  </sheetData>
  <mergeCells count="5">
    <mergeCell ref="A3:F3"/>
    <mergeCell ref="A2:F2"/>
    <mergeCell ref="A35:F35"/>
    <mergeCell ref="A36:F36"/>
    <mergeCell ref="A34:F34"/>
  </mergeCells>
  <pageMargins left="0.75" right="0.75" top="1" bottom="1" header="0.5" footer="0.5"/>
  <pageSetup paperSize="9" scale="64" fitToHeight="0" orientation="landscape" horizontalDpi="4294967292" verticalDpi="4294967292" r:id="rId1"/>
  <headerFooter alignWithMargins="0"/>
</worksheet>
</file>

<file path=xl/worksheets/sheet10.xml><?xml version="1.0" encoding="utf-8"?>
<worksheet xmlns="http://schemas.openxmlformats.org/spreadsheetml/2006/main" xmlns:r="http://schemas.openxmlformats.org/officeDocument/2006/relationships">
  <dimension ref="A1:F142"/>
  <sheetViews>
    <sheetView topLeftCell="A55" workbookViewId="0">
      <selection activeCell="A27" sqref="A27"/>
    </sheetView>
  </sheetViews>
  <sheetFormatPr defaultColWidth="8.75" defaultRowHeight="12.75"/>
  <cols>
    <col min="1" max="1" width="6.75" style="594" bestFit="1" customWidth="1"/>
    <col min="2" max="2" width="10.25" style="594" bestFit="1" customWidth="1"/>
    <col min="3" max="3" width="16.125" style="594" bestFit="1" customWidth="1"/>
    <col min="4" max="4" width="51.75" style="594" customWidth="1"/>
    <col min="5" max="5" width="42.25" style="594" bestFit="1" customWidth="1"/>
    <col min="6" max="6" width="230.125" style="594" bestFit="1" customWidth="1"/>
    <col min="7" max="16384" width="8.75" style="594"/>
  </cols>
  <sheetData>
    <row r="1" spans="1:6">
      <c r="A1" s="591"/>
      <c r="B1" s="592" t="s">
        <v>1428</v>
      </c>
      <c r="C1" s="592"/>
      <c r="D1" s="592"/>
      <c r="E1" s="592"/>
      <c r="F1" s="593"/>
    </row>
    <row r="2" spans="1:6" ht="25.5">
      <c r="A2" s="595" t="s">
        <v>1429</v>
      </c>
      <c r="B2" s="333"/>
      <c r="C2" s="279" t="s">
        <v>174</v>
      </c>
      <c r="D2" s="279" t="s">
        <v>304</v>
      </c>
      <c r="E2" s="596" t="s">
        <v>4</v>
      </c>
      <c r="F2" s="597" t="s">
        <v>305</v>
      </c>
    </row>
    <row r="3" spans="1:6" ht="25.5">
      <c r="A3" s="598"/>
      <c r="B3" s="202"/>
      <c r="C3" s="220"/>
      <c r="D3" s="599" t="s">
        <v>1430</v>
      </c>
      <c r="E3" s="220"/>
      <c r="F3" s="222"/>
    </row>
    <row r="4" spans="1:6">
      <c r="A4" s="221"/>
      <c r="B4" s="202"/>
      <c r="C4" s="219"/>
      <c r="D4" s="220" t="s">
        <v>1431</v>
      </c>
      <c r="E4" s="220"/>
      <c r="F4" s="222"/>
    </row>
    <row r="5" spans="1:6">
      <c r="A5" s="600">
        <v>1</v>
      </c>
      <c r="B5" s="208" t="s">
        <v>1432</v>
      </c>
      <c r="C5" s="208" t="s">
        <v>1</v>
      </c>
      <c r="D5" s="240" t="s">
        <v>1433</v>
      </c>
      <c r="E5" s="210" t="s">
        <v>1434</v>
      </c>
      <c r="F5" s="224" t="s">
        <v>1435</v>
      </c>
    </row>
    <row r="6" spans="1:6">
      <c r="A6" s="601">
        <v>1</v>
      </c>
      <c r="B6" s="208" t="s">
        <v>1436</v>
      </c>
      <c r="C6" s="208" t="s">
        <v>1</v>
      </c>
      <c r="D6" s="224" t="s">
        <v>1437</v>
      </c>
      <c r="E6" s="210" t="s">
        <v>1434</v>
      </c>
      <c r="F6" s="224" t="s">
        <v>1438</v>
      </c>
    </row>
    <row r="7" spans="1:6">
      <c r="A7" s="601">
        <v>1</v>
      </c>
      <c r="B7" s="208" t="s">
        <v>1439</v>
      </c>
      <c r="C7" s="208" t="s">
        <v>1</v>
      </c>
      <c r="D7" s="602" t="s">
        <v>1440</v>
      </c>
      <c r="E7" s="210" t="s">
        <v>1434</v>
      </c>
      <c r="F7" s="211" t="s">
        <v>1441</v>
      </c>
    </row>
    <row r="8" spans="1:6">
      <c r="A8" s="601">
        <v>1</v>
      </c>
      <c r="B8" s="208" t="s">
        <v>1442</v>
      </c>
      <c r="C8" s="208" t="s">
        <v>1</v>
      </c>
      <c r="D8" s="602" t="s">
        <v>1443</v>
      </c>
      <c r="E8" s="210" t="s">
        <v>1434</v>
      </c>
      <c r="F8" s="211" t="s">
        <v>1441</v>
      </c>
    </row>
    <row r="9" spans="1:6">
      <c r="A9" s="603">
        <v>2</v>
      </c>
      <c r="B9" s="214" t="s">
        <v>1444</v>
      </c>
      <c r="C9" s="214" t="s">
        <v>1445</v>
      </c>
      <c r="D9" s="604" t="s">
        <v>1446</v>
      </c>
      <c r="E9" s="216" t="s">
        <v>1447</v>
      </c>
      <c r="F9" s="217" t="s">
        <v>1448</v>
      </c>
    </row>
    <row r="10" spans="1:6">
      <c r="A10" s="603">
        <v>2</v>
      </c>
      <c r="B10" s="214" t="s">
        <v>1461</v>
      </c>
      <c r="C10" s="214" t="s">
        <v>1445</v>
      </c>
      <c r="D10" s="604" t="s">
        <v>1446</v>
      </c>
      <c r="E10" s="216" t="s">
        <v>1447</v>
      </c>
      <c r="F10" s="217" t="s">
        <v>1448</v>
      </c>
    </row>
    <row r="11" spans="1:6">
      <c r="A11" s="600">
        <v>1</v>
      </c>
      <c r="B11" s="263" t="s">
        <v>1449</v>
      </c>
      <c r="C11" s="263" t="s">
        <v>1</v>
      </c>
      <c r="D11" s="224" t="s">
        <v>1450</v>
      </c>
      <c r="E11" s="210" t="s">
        <v>1451</v>
      </c>
      <c r="F11" s="224" t="s">
        <v>1452</v>
      </c>
    </row>
    <row r="12" spans="1:6">
      <c r="A12" s="601">
        <v>1</v>
      </c>
      <c r="B12" s="263" t="s">
        <v>1453</v>
      </c>
      <c r="C12" s="208" t="s">
        <v>1</v>
      </c>
      <c r="D12" s="224" t="s">
        <v>1454</v>
      </c>
      <c r="E12" s="210" t="s">
        <v>1451</v>
      </c>
      <c r="F12" s="224" t="s">
        <v>1452</v>
      </c>
    </row>
    <row r="13" spans="1:6">
      <c r="A13" s="601">
        <v>1</v>
      </c>
      <c r="B13" s="263" t="s">
        <v>1455</v>
      </c>
      <c r="C13" s="208" t="s">
        <v>1</v>
      </c>
      <c r="D13" s="224" t="s">
        <v>1456</v>
      </c>
      <c r="E13" s="210" t="s">
        <v>1457</v>
      </c>
      <c r="F13" s="224" t="s">
        <v>1458</v>
      </c>
    </row>
    <row r="14" spans="1:6">
      <c r="A14" s="601">
        <v>1</v>
      </c>
      <c r="B14" s="263" t="s">
        <v>1459</v>
      </c>
      <c r="C14" s="208" t="s">
        <v>1</v>
      </c>
      <c r="D14" s="224" t="s">
        <v>1460</v>
      </c>
      <c r="E14" s="210" t="s">
        <v>1457</v>
      </c>
      <c r="F14" s="224" t="s">
        <v>1458</v>
      </c>
    </row>
    <row r="15" spans="1:6">
      <c r="A15" s="603">
        <v>2</v>
      </c>
      <c r="B15" s="214" t="s">
        <v>1474</v>
      </c>
      <c r="C15" s="214" t="s">
        <v>1445</v>
      </c>
      <c r="D15" s="605" t="s">
        <v>1462</v>
      </c>
      <c r="E15" s="216" t="s">
        <v>1447</v>
      </c>
      <c r="F15" s="217" t="s">
        <v>1463</v>
      </c>
    </row>
    <row r="16" spans="1:6">
      <c r="A16" s="603">
        <v>2</v>
      </c>
      <c r="B16" s="214" t="s">
        <v>1487</v>
      </c>
      <c r="C16" s="214" t="s">
        <v>1445</v>
      </c>
      <c r="D16" s="605" t="s">
        <v>1462</v>
      </c>
      <c r="E16" s="216" t="s">
        <v>1447</v>
      </c>
      <c r="F16" s="217" t="s">
        <v>1463</v>
      </c>
    </row>
    <row r="17" spans="1:6">
      <c r="A17" s="600">
        <v>1</v>
      </c>
      <c r="B17" s="263" t="s">
        <v>1464</v>
      </c>
      <c r="C17" s="208" t="s">
        <v>1</v>
      </c>
      <c r="D17" s="264" t="s">
        <v>1465</v>
      </c>
      <c r="E17" s="210" t="s">
        <v>1434</v>
      </c>
      <c r="F17" s="211" t="s">
        <v>1466</v>
      </c>
    </row>
    <row r="18" spans="1:6">
      <c r="A18" s="601">
        <v>1</v>
      </c>
      <c r="B18" s="263" t="s">
        <v>1467</v>
      </c>
      <c r="C18" s="208" t="s">
        <v>1</v>
      </c>
      <c r="D18" s="211" t="s">
        <v>1468</v>
      </c>
      <c r="E18" s="210" t="s">
        <v>1434</v>
      </c>
      <c r="F18" s="211" t="s">
        <v>1466</v>
      </c>
    </row>
    <row r="19" spans="1:6">
      <c r="A19" s="601">
        <v>1</v>
      </c>
      <c r="B19" s="263" t="s">
        <v>1469</v>
      </c>
      <c r="C19" s="208" t="s">
        <v>1</v>
      </c>
      <c r="D19" s="211" t="s">
        <v>1470</v>
      </c>
      <c r="E19" s="210" t="s">
        <v>1451</v>
      </c>
      <c r="F19" s="211" t="s">
        <v>1471</v>
      </c>
    </row>
    <row r="20" spans="1:6">
      <c r="A20" s="601">
        <v>1</v>
      </c>
      <c r="B20" s="263" t="s">
        <v>1472</v>
      </c>
      <c r="C20" s="208" t="s">
        <v>1</v>
      </c>
      <c r="D20" s="264" t="s">
        <v>1473</v>
      </c>
      <c r="E20" s="210" t="s">
        <v>1451</v>
      </c>
      <c r="F20" s="211" t="s">
        <v>1471</v>
      </c>
    </row>
    <row r="21" spans="1:6">
      <c r="A21" s="603">
        <v>2</v>
      </c>
      <c r="B21" s="214" t="s">
        <v>1490</v>
      </c>
      <c r="C21" s="214" t="s">
        <v>1445</v>
      </c>
      <c r="D21" s="217" t="s">
        <v>1475</v>
      </c>
      <c r="E21" s="216" t="s">
        <v>1447</v>
      </c>
      <c r="F21" s="217" t="s">
        <v>1476</v>
      </c>
    </row>
    <row r="22" spans="1:6">
      <c r="A22" s="603">
        <v>2</v>
      </c>
      <c r="B22" s="214" t="s">
        <v>2111</v>
      </c>
      <c r="C22" s="214" t="s">
        <v>1445</v>
      </c>
      <c r="D22" s="217" t="s">
        <v>1475</v>
      </c>
      <c r="E22" s="216" t="s">
        <v>1447</v>
      </c>
      <c r="F22" s="217" t="s">
        <v>1476</v>
      </c>
    </row>
    <row r="23" spans="1:6">
      <c r="A23" s="600">
        <v>1</v>
      </c>
      <c r="B23" s="208" t="s">
        <v>1477</v>
      </c>
      <c r="C23" s="208" t="s">
        <v>1</v>
      </c>
      <c r="D23" s="223" t="s">
        <v>1478</v>
      </c>
      <c r="E23" s="210" t="s">
        <v>1451</v>
      </c>
      <c r="F23" s="223" t="s">
        <v>1479</v>
      </c>
    </row>
    <row r="24" spans="1:6">
      <c r="A24" s="601">
        <v>1</v>
      </c>
      <c r="B24" s="208" t="s">
        <v>1480</v>
      </c>
      <c r="C24" s="208" t="s">
        <v>1</v>
      </c>
      <c r="D24" s="223" t="s">
        <v>1481</v>
      </c>
      <c r="E24" s="210" t="s">
        <v>1451</v>
      </c>
      <c r="F24" s="223" t="s">
        <v>1479</v>
      </c>
    </row>
    <row r="25" spans="1:6">
      <c r="A25" s="601">
        <v>1</v>
      </c>
      <c r="B25" s="208" t="s">
        <v>1482</v>
      </c>
      <c r="C25" s="208" t="s">
        <v>1</v>
      </c>
      <c r="D25" s="234" t="s">
        <v>1483</v>
      </c>
      <c r="E25" s="210" t="s">
        <v>1457</v>
      </c>
      <c r="F25" s="223" t="s">
        <v>1484</v>
      </c>
    </row>
    <row r="26" spans="1:6">
      <c r="A26" s="601">
        <v>1</v>
      </c>
      <c r="B26" s="208" t="s">
        <v>1485</v>
      </c>
      <c r="C26" s="208" t="s">
        <v>1</v>
      </c>
      <c r="D26" s="234" t="s">
        <v>1486</v>
      </c>
      <c r="E26" s="210" t="s">
        <v>1457</v>
      </c>
      <c r="F26" s="223" t="s">
        <v>1484</v>
      </c>
    </row>
    <row r="27" spans="1:6">
      <c r="A27" s="603">
        <v>1</v>
      </c>
      <c r="B27" s="214" t="s">
        <v>2109</v>
      </c>
      <c r="C27" s="214" t="s">
        <v>1445</v>
      </c>
      <c r="D27" s="217" t="s">
        <v>1488</v>
      </c>
      <c r="E27" s="216" t="s">
        <v>1447</v>
      </c>
      <c r="F27" s="217" t="s">
        <v>1489</v>
      </c>
    </row>
    <row r="28" spans="1:6">
      <c r="A28" s="603">
        <v>1</v>
      </c>
      <c r="B28" s="214" t="s">
        <v>2112</v>
      </c>
      <c r="C28" s="214" t="s">
        <v>1445</v>
      </c>
      <c r="D28" s="217" t="s">
        <v>1488</v>
      </c>
      <c r="E28" s="216" t="s">
        <v>1447</v>
      </c>
      <c r="F28" s="217" t="s">
        <v>1489</v>
      </c>
    </row>
    <row r="29" spans="1:6">
      <c r="A29" s="603">
        <v>1</v>
      </c>
      <c r="B29" s="214" t="s">
        <v>2110</v>
      </c>
      <c r="C29" s="214" t="s">
        <v>1445</v>
      </c>
      <c r="D29" s="225" t="s">
        <v>1491</v>
      </c>
      <c r="E29" s="216" t="s">
        <v>1447</v>
      </c>
      <c r="F29" s="217" t="s">
        <v>1492</v>
      </c>
    </row>
    <row r="30" spans="1:6">
      <c r="A30" s="603">
        <v>1</v>
      </c>
      <c r="B30" s="214" t="s">
        <v>2113</v>
      </c>
      <c r="C30" s="214" t="s">
        <v>1445</v>
      </c>
      <c r="D30" s="225" t="s">
        <v>1491</v>
      </c>
      <c r="E30" s="216" t="s">
        <v>1447</v>
      </c>
      <c r="F30" s="217" t="s">
        <v>1492</v>
      </c>
    </row>
    <row r="31" spans="1:6">
      <c r="A31" s="221"/>
      <c r="B31" s="202"/>
      <c r="C31" s="226"/>
      <c r="D31" s="220" t="s">
        <v>1493</v>
      </c>
      <c r="E31" s="220"/>
      <c r="F31" s="222"/>
    </row>
    <row r="32" spans="1:6">
      <c r="A32" s="600">
        <v>1</v>
      </c>
      <c r="B32" s="208" t="s">
        <v>1494</v>
      </c>
      <c r="C32" s="208" t="s">
        <v>1</v>
      </c>
      <c r="D32" s="223" t="s">
        <v>1495</v>
      </c>
      <c r="E32" s="210" t="s">
        <v>1434</v>
      </c>
      <c r="F32" s="223" t="s">
        <v>1496</v>
      </c>
    </row>
    <row r="33" spans="1:6">
      <c r="A33" s="601">
        <v>1</v>
      </c>
      <c r="B33" s="208" t="s">
        <v>1497</v>
      </c>
      <c r="C33" s="208" t="s">
        <v>1</v>
      </c>
      <c r="D33" s="223" t="s">
        <v>1498</v>
      </c>
      <c r="E33" s="320" t="s">
        <v>1434</v>
      </c>
      <c r="F33" s="223" t="s">
        <v>1499</v>
      </c>
    </row>
    <row r="34" spans="1:6">
      <c r="A34" s="601">
        <v>1</v>
      </c>
      <c r="B34" s="208" t="s">
        <v>1500</v>
      </c>
      <c r="C34" s="208" t="s">
        <v>1</v>
      </c>
      <c r="D34" s="223" t="s">
        <v>1501</v>
      </c>
      <c r="E34" s="320" t="s">
        <v>1434</v>
      </c>
      <c r="F34" s="223" t="s">
        <v>1502</v>
      </c>
    </row>
    <row r="35" spans="1:6">
      <c r="A35" s="601">
        <v>1</v>
      </c>
      <c r="B35" s="263" t="s">
        <v>1503</v>
      </c>
      <c r="C35" s="208" t="s">
        <v>1</v>
      </c>
      <c r="D35" s="223" t="s">
        <v>1504</v>
      </c>
      <c r="E35" s="320" t="s">
        <v>1434</v>
      </c>
      <c r="F35" s="223" t="s">
        <v>1505</v>
      </c>
    </row>
    <row r="36" spans="1:6">
      <c r="A36" s="603">
        <v>2</v>
      </c>
      <c r="B36" s="214" t="s">
        <v>1506</v>
      </c>
      <c r="C36" s="214" t="s">
        <v>1445</v>
      </c>
      <c r="D36" s="217" t="s">
        <v>1507</v>
      </c>
      <c r="E36" s="216" t="s">
        <v>1447</v>
      </c>
      <c r="F36" s="217" t="s">
        <v>1508</v>
      </c>
    </row>
    <row r="37" spans="1:6">
      <c r="A37" s="603"/>
      <c r="B37" s="214" t="s">
        <v>1520</v>
      </c>
      <c r="C37" s="214"/>
      <c r="D37" s="217"/>
      <c r="E37" s="216"/>
      <c r="F37" s="217"/>
    </row>
    <row r="38" spans="1:6">
      <c r="A38" s="600">
        <v>1</v>
      </c>
      <c r="B38" s="208" t="s">
        <v>1509</v>
      </c>
      <c r="C38" s="208" t="s">
        <v>1</v>
      </c>
      <c r="D38" s="223" t="s">
        <v>1510</v>
      </c>
      <c r="E38" s="210" t="s">
        <v>1451</v>
      </c>
      <c r="F38" s="223" t="s">
        <v>1511</v>
      </c>
    </row>
    <row r="39" spans="1:6">
      <c r="A39" s="601">
        <v>1</v>
      </c>
      <c r="B39" s="208" t="s">
        <v>1512</v>
      </c>
      <c r="C39" s="208" t="s">
        <v>1</v>
      </c>
      <c r="D39" s="223" t="s">
        <v>1513</v>
      </c>
      <c r="E39" s="320" t="s">
        <v>1451</v>
      </c>
      <c r="F39" s="223" t="s">
        <v>1514</v>
      </c>
    </row>
    <row r="40" spans="1:6">
      <c r="A40" s="601">
        <v>1</v>
      </c>
      <c r="B40" s="208" t="s">
        <v>1515</v>
      </c>
      <c r="C40" s="208" t="s">
        <v>1</v>
      </c>
      <c r="D40" s="223" t="s">
        <v>1516</v>
      </c>
      <c r="E40" s="210" t="s">
        <v>1451</v>
      </c>
      <c r="F40" s="223" t="s">
        <v>1517</v>
      </c>
    </row>
    <row r="41" spans="1:6">
      <c r="A41" s="601">
        <v>1</v>
      </c>
      <c r="B41" s="208" t="s">
        <v>1518</v>
      </c>
      <c r="C41" s="208" t="s">
        <v>1</v>
      </c>
      <c r="D41" s="223" t="s">
        <v>1519</v>
      </c>
      <c r="E41" s="320" t="s">
        <v>1451</v>
      </c>
      <c r="F41" s="223" t="s">
        <v>1517</v>
      </c>
    </row>
    <row r="42" spans="1:6">
      <c r="A42" s="603">
        <v>2</v>
      </c>
      <c r="B42" s="214" t="s">
        <v>1535</v>
      </c>
      <c r="C42" s="214" t="s">
        <v>1445</v>
      </c>
      <c r="D42" s="217" t="s">
        <v>1521</v>
      </c>
      <c r="E42" s="216" t="s">
        <v>1447</v>
      </c>
      <c r="F42" s="217" t="s">
        <v>1522</v>
      </c>
    </row>
    <row r="43" spans="1:6">
      <c r="A43" s="603"/>
      <c r="B43" s="214" t="s">
        <v>1548</v>
      </c>
      <c r="C43" s="214"/>
      <c r="D43" s="217"/>
      <c r="E43" s="216"/>
      <c r="F43" s="217"/>
    </row>
    <row r="44" spans="1:6">
      <c r="A44" s="600">
        <v>1</v>
      </c>
      <c r="B44" s="208" t="s">
        <v>1523</v>
      </c>
      <c r="C44" s="208" t="s">
        <v>1</v>
      </c>
      <c r="D44" s="223" t="s">
        <v>1524</v>
      </c>
      <c r="E44" s="210" t="s">
        <v>1457</v>
      </c>
      <c r="F44" s="223" t="s">
        <v>1525</v>
      </c>
    </row>
    <row r="45" spans="1:6">
      <c r="A45" s="601">
        <v>1</v>
      </c>
      <c r="B45" s="208" t="s">
        <v>1526</v>
      </c>
      <c r="C45" s="208" t="s">
        <v>1</v>
      </c>
      <c r="D45" s="223" t="s">
        <v>1527</v>
      </c>
      <c r="E45" s="320" t="s">
        <v>1457</v>
      </c>
      <c r="F45" s="223" t="s">
        <v>1528</v>
      </c>
    </row>
    <row r="46" spans="1:6">
      <c r="A46" s="601">
        <v>1</v>
      </c>
      <c r="B46" s="208" t="s">
        <v>1529</v>
      </c>
      <c r="C46" s="208" t="s">
        <v>1</v>
      </c>
      <c r="D46" s="223" t="s">
        <v>1530</v>
      </c>
      <c r="E46" s="320" t="s">
        <v>1457</v>
      </c>
      <c r="F46" s="223" t="s">
        <v>1531</v>
      </c>
    </row>
    <row r="47" spans="1:6">
      <c r="A47" s="601">
        <v>1</v>
      </c>
      <c r="B47" s="208" t="s">
        <v>1532</v>
      </c>
      <c r="C47" s="208" t="s">
        <v>1</v>
      </c>
      <c r="D47" s="223" t="s">
        <v>1533</v>
      </c>
      <c r="E47" s="320" t="s">
        <v>1457</v>
      </c>
      <c r="F47" s="223" t="s">
        <v>1534</v>
      </c>
    </row>
    <row r="48" spans="1:6">
      <c r="A48" s="603">
        <v>2</v>
      </c>
      <c r="B48" s="214" t="s">
        <v>1563</v>
      </c>
      <c r="C48" s="214" t="s">
        <v>1445</v>
      </c>
      <c r="D48" s="217" t="s">
        <v>1536</v>
      </c>
      <c r="E48" s="216" t="s">
        <v>1447</v>
      </c>
      <c r="F48" s="217" t="s">
        <v>1537</v>
      </c>
    </row>
    <row r="49" spans="1:6">
      <c r="A49" s="603"/>
      <c r="B49" s="214" t="s">
        <v>1578</v>
      </c>
      <c r="C49" s="214"/>
      <c r="D49" s="217"/>
      <c r="E49" s="216"/>
      <c r="F49" s="217"/>
    </row>
    <row r="50" spans="1:6">
      <c r="A50" s="600">
        <v>1</v>
      </c>
      <c r="B50" s="208" t="s">
        <v>1538</v>
      </c>
      <c r="C50" s="208" t="s">
        <v>1</v>
      </c>
      <c r="D50" s="223" t="s">
        <v>1539</v>
      </c>
      <c r="E50" s="210" t="s">
        <v>1457</v>
      </c>
      <c r="F50" s="223" t="s">
        <v>1540</v>
      </c>
    </row>
    <row r="51" spans="1:6">
      <c r="A51" s="601">
        <v>1</v>
      </c>
      <c r="B51" s="208" t="s">
        <v>1541</v>
      </c>
      <c r="C51" s="208" t="s">
        <v>1</v>
      </c>
      <c r="D51" s="223" t="s">
        <v>1542</v>
      </c>
      <c r="E51" s="320" t="s">
        <v>1457</v>
      </c>
      <c r="F51" s="223" t="s">
        <v>1543</v>
      </c>
    </row>
    <row r="52" spans="1:6">
      <c r="A52" s="601">
        <v>1</v>
      </c>
      <c r="B52" s="208" t="s">
        <v>1544</v>
      </c>
      <c r="C52" s="208" t="s">
        <v>1</v>
      </c>
      <c r="D52" s="223" t="s">
        <v>1545</v>
      </c>
      <c r="E52" s="320" t="s">
        <v>1457</v>
      </c>
      <c r="F52" s="223" t="s">
        <v>1546</v>
      </c>
    </row>
    <row r="53" spans="1:6">
      <c r="A53" s="601">
        <v>1</v>
      </c>
      <c r="B53" s="208" t="s">
        <v>1547</v>
      </c>
      <c r="C53" s="208" t="s">
        <v>1</v>
      </c>
      <c r="D53" s="223" t="s">
        <v>1545</v>
      </c>
      <c r="E53" s="320" t="s">
        <v>1457</v>
      </c>
      <c r="F53" s="223" t="s">
        <v>1546</v>
      </c>
    </row>
    <row r="54" spans="1:6">
      <c r="A54" s="603">
        <v>2</v>
      </c>
      <c r="B54" s="214" t="s">
        <v>1605</v>
      </c>
      <c r="C54" s="214" t="s">
        <v>1445</v>
      </c>
      <c r="D54" s="217" t="s">
        <v>1549</v>
      </c>
      <c r="E54" s="216" t="s">
        <v>1447</v>
      </c>
      <c r="F54" s="217" t="s">
        <v>1550</v>
      </c>
    </row>
    <row r="55" spans="1:6">
      <c r="A55" s="603"/>
      <c r="B55" s="214" t="s">
        <v>1608</v>
      </c>
      <c r="C55" s="214"/>
      <c r="D55" s="217"/>
      <c r="E55" s="216"/>
      <c r="F55" s="217"/>
    </row>
    <row r="56" spans="1:6">
      <c r="A56" s="600">
        <v>1</v>
      </c>
      <c r="B56" s="208" t="s">
        <v>1551</v>
      </c>
      <c r="C56" s="208" t="s">
        <v>1</v>
      </c>
      <c r="D56" s="223" t="s">
        <v>1552</v>
      </c>
      <c r="E56" s="210" t="s">
        <v>1451</v>
      </c>
      <c r="F56" s="223" t="s">
        <v>1553</v>
      </c>
    </row>
    <row r="57" spans="1:6">
      <c r="A57" s="601">
        <v>1</v>
      </c>
      <c r="B57" s="208" t="s">
        <v>1554</v>
      </c>
      <c r="C57" s="208" t="s">
        <v>1</v>
      </c>
      <c r="D57" s="576" t="s">
        <v>1555</v>
      </c>
      <c r="E57" s="320" t="s">
        <v>1451</v>
      </c>
      <c r="F57" s="223" t="s">
        <v>1556</v>
      </c>
    </row>
    <row r="58" spans="1:6">
      <c r="A58" s="601">
        <v>1</v>
      </c>
      <c r="B58" s="208" t="s">
        <v>1557</v>
      </c>
      <c r="C58" s="208" t="s">
        <v>1</v>
      </c>
      <c r="D58" s="576" t="s">
        <v>1558</v>
      </c>
      <c r="E58" s="320" t="s">
        <v>1457</v>
      </c>
      <c r="F58" s="223" t="s">
        <v>1559</v>
      </c>
    </row>
    <row r="59" spans="1:6">
      <c r="A59" s="601">
        <v>1</v>
      </c>
      <c r="B59" s="208" t="s">
        <v>1560</v>
      </c>
      <c r="C59" s="208" t="s">
        <v>1</v>
      </c>
      <c r="D59" s="606" t="s">
        <v>1561</v>
      </c>
      <c r="E59" s="320" t="s">
        <v>1457</v>
      </c>
      <c r="F59" s="223" t="s">
        <v>1562</v>
      </c>
    </row>
    <row r="60" spans="1:6">
      <c r="A60" s="603">
        <v>2</v>
      </c>
      <c r="B60" s="214" t="s">
        <v>2262</v>
      </c>
      <c r="C60" s="214" t="s">
        <v>1445</v>
      </c>
      <c r="D60" s="217" t="s">
        <v>1564</v>
      </c>
      <c r="E60" s="216" t="s">
        <v>1447</v>
      </c>
      <c r="F60" s="217" t="s">
        <v>1565</v>
      </c>
    </row>
    <row r="61" spans="1:6">
      <c r="A61" s="603"/>
      <c r="B61" s="214" t="s">
        <v>2436</v>
      </c>
      <c r="C61" s="214"/>
      <c r="D61" s="217"/>
      <c r="E61" s="216"/>
      <c r="F61" s="217"/>
    </row>
    <row r="62" spans="1:6">
      <c r="A62" s="600">
        <v>1</v>
      </c>
      <c r="B62" s="208" t="s">
        <v>1566</v>
      </c>
      <c r="C62" s="208" t="s">
        <v>1</v>
      </c>
      <c r="D62" s="234" t="s">
        <v>1567</v>
      </c>
      <c r="E62" s="210" t="s">
        <v>1434</v>
      </c>
      <c r="F62" s="223" t="s">
        <v>1568</v>
      </c>
    </row>
    <row r="63" spans="1:6">
      <c r="A63" s="601">
        <v>1</v>
      </c>
      <c r="B63" s="208" t="s">
        <v>1569</v>
      </c>
      <c r="C63" s="208" t="s">
        <v>1</v>
      </c>
      <c r="D63" s="576" t="s">
        <v>1570</v>
      </c>
      <c r="E63" s="320" t="s">
        <v>1434</v>
      </c>
      <c r="F63" s="223" t="s">
        <v>1571</v>
      </c>
    </row>
    <row r="64" spans="1:6">
      <c r="A64" s="601">
        <v>1</v>
      </c>
      <c r="B64" s="208" t="s">
        <v>1572</v>
      </c>
      <c r="C64" s="208" t="s">
        <v>1</v>
      </c>
      <c r="D64" s="223" t="s">
        <v>1573</v>
      </c>
      <c r="E64" s="210" t="s">
        <v>1451</v>
      </c>
      <c r="F64" s="223" t="s">
        <v>1574</v>
      </c>
    </row>
    <row r="65" spans="1:6">
      <c r="A65" s="601">
        <v>1</v>
      </c>
      <c r="B65" s="208" t="s">
        <v>1575</v>
      </c>
      <c r="C65" s="208" t="s">
        <v>1</v>
      </c>
      <c r="D65" s="223" t="s">
        <v>1576</v>
      </c>
      <c r="E65" s="320" t="s">
        <v>1451</v>
      </c>
      <c r="F65" s="223" t="s">
        <v>1577</v>
      </c>
    </row>
    <row r="66" spans="1:6">
      <c r="A66" s="603">
        <v>2</v>
      </c>
      <c r="B66" s="214" t="s">
        <v>2432</v>
      </c>
      <c r="C66" s="214" t="s">
        <v>1445</v>
      </c>
      <c r="D66" s="217" t="s">
        <v>1579</v>
      </c>
      <c r="E66" s="216" t="s">
        <v>1447</v>
      </c>
      <c r="F66" s="217" t="s">
        <v>1580</v>
      </c>
    </row>
    <row r="67" spans="1:6">
      <c r="A67" s="603"/>
      <c r="B67" s="214" t="s">
        <v>2437</v>
      </c>
      <c r="C67" s="214"/>
      <c r="D67" s="217"/>
      <c r="E67" s="216"/>
      <c r="F67" s="217"/>
    </row>
    <row r="68" spans="1:6">
      <c r="A68" s="600">
        <v>1</v>
      </c>
      <c r="B68" s="208" t="s">
        <v>1581</v>
      </c>
      <c r="C68" s="208" t="s">
        <v>1</v>
      </c>
      <c r="D68" s="234" t="s">
        <v>1582</v>
      </c>
      <c r="E68" s="210" t="s">
        <v>1451</v>
      </c>
      <c r="F68" s="223" t="s">
        <v>1583</v>
      </c>
    </row>
    <row r="69" spans="1:6" ht="25.5">
      <c r="A69" s="601">
        <v>1</v>
      </c>
      <c r="B69" s="208" t="s">
        <v>1584</v>
      </c>
      <c r="C69" s="208" t="s">
        <v>1</v>
      </c>
      <c r="D69" s="234" t="s">
        <v>1585</v>
      </c>
      <c r="E69" s="320" t="s">
        <v>1451</v>
      </c>
      <c r="F69" s="223" t="s">
        <v>1586</v>
      </c>
    </row>
    <row r="70" spans="1:6">
      <c r="A70" s="601">
        <v>1</v>
      </c>
      <c r="B70" s="208" t="s">
        <v>1587</v>
      </c>
      <c r="C70" s="208" t="s">
        <v>1</v>
      </c>
      <c r="D70" s="223" t="s">
        <v>1588</v>
      </c>
      <c r="E70" s="320" t="s">
        <v>1434</v>
      </c>
      <c r="F70" s="223" t="s">
        <v>1589</v>
      </c>
    </row>
    <row r="71" spans="1:6">
      <c r="A71" s="601">
        <v>1</v>
      </c>
      <c r="B71" s="208" t="s">
        <v>1590</v>
      </c>
      <c r="C71" s="208" t="s">
        <v>1</v>
      </c>
      <c r="D71" s="223" t="s">
        <v>1591</v>
      </c>
      <c r="E71" s="320" t="s">
        <v>1434</v>
      </c>
      <c r="F71" s="223" t="s">
        <v>1589</v>
      </c>
    </row>
    <row r="72" spans="1:6">
      <c r="A72" s="603">
        <v>2</v>
      </c>
      <c r="B72" s="214" t="s">
        <v>2433</v>
      </c>
      <c r="C72" s="214" t="s">
        <v>1445</v>
      </c>
      <c r="D72" s="217" t="s">
        <v>1592</v>
      </c>
      <c r="E72" s="216" t="s">
        <v>1447</v>
      </c>
      <c r="F72" s="214" t="s">
        <v>1593</v>
      </c>
    </row>
    <row r="73" spans="1:6">
      <c r="A73" s="603"/>
      <c r="B73" s="214" t="s">
        <v>2440</v>
      </c>
      <c r="C73" s="214"/>
      <c r="D73" s="217"/>
      <c r="E73" s="216"/>
      <c r="F73" s="214"/>
    </row>
    <row r="74" spans="1:6">
      <c r="A74" s="600">
        <v>1</v>
      </c>
      <c r="B74" s="208" t="s">
        <v>2264</v>
      </c>
      <c r="C74" s="208" t="s">
        <v>1</v>
      </c>
      <c r="D74" s="602" t="s">
        <v>1595</v>
      </c>
      <c r="E74" s="210" t="s">
        <v>1457</v>
      </c>
      <c r="F74" s="234" t="s">
        <v>1596</v>
      </c>
    </row>
    <row r="75" spans="1:6">
      <c r="A75" s="601">
        <v>1</v>
      </c>
      <c r="B75" s="208" t="s">
        <v>1594</v>
      </c>
      <c r="C75" s="208" t="s">
        <v>1</v>
      </c>
      <c r="D75" s="602" t="s">
        <v>1598</v>
      </c>
      <c r="E75" s="320" t="s">
        <v>1457</v>
      </c>
      <c r="F75" s="211" t="s">
        <v>1599</v>
      </c>
    </row>
    <row r="76" spans="1:6">
      <c r="A76" s="601">
        <v>1</v>
      </c>
      <c r="B76" s="208" t="s">
        <v>1597</v>
      </c>
      <c r="C76" s="208" t="s">
        <v>1</v>
      </c>
      <c r="D76" s="223" t="s">
        <v>1601</v>
      </c>
      <c r="E76" s="210" t="s">
        <v>1451</v>
      </c>
      <c r="F76" s="223" t="s">
        <v>1602</v>
      </c>
    </row>
    <row r="77" spans="1:6">
      <c r="A77" s="601">
        <v>1</v>
      </c>
      <c r="B77" s="208" t="s">
        <v>1600</v>
      </c>
      <c r="C77" s="208" t="s">
        <v>1</v>
      </c>
      <c r="D77" s="223" t="s">
        <v>1603</v>
      </c>
      <c r="E77" s="320" t="s">
        <v>1451</v>
      </c>
      <c r="F77" s="223" t="s">
        <v>1604</v>
      </c>
    </row>
    <row r="78" spans="1:6">
      <c r="A78" s="603">
        <v>2</v>
      </c>
      <c r="B78" s="214" t="s">
        <v>2434</v>
      </c>
      <c r="C78" s="214" t="s">
        <v>1445</v>
      </c>
      <c r="D78" s="229" t="s">
        <v>1606</v>
      </c>
      <c r="E78" s="216" t="s">
        <v>1447</v>
      </c>
      <c r="F78" s="214" t="s">
        <v>1607</v>
      </c>
    </row>
    <row r="79" spans="1:6">
      <c r="A79" s="603"/>
      <c r="B79" s="214" t="s">
        <v>2438</v>
      </c>
      <c r="C79" s="214"/>
      <c r="D79" s="229"/>
      <c r="E79" s="216"/>
      <c r="F79" s="214"/>
    </row>
    <row r="80" spans="1:6">
      <c r="A80" s="603">
        <v>2</v>
      </c>
      <c r="B80" s="214" t="s">
        <v>2435</v>
      </c>
      <c r="C80" s="214" t="s">
        <v>1445</v>
      </c>
      <c r="D80" s="318" t="s">
        <v>1491</v>
      </c>
      <c r="E80" s="216" t="s">
        <v>1447</v>
      </c>
      <c r="F80" s="214" t="s">
        <v>1609</v>
      </c>
    </row>
    <row r="81" spans="1:6">
      <c r="A81" s="603"/>
      <c r="B81" s="214" t="s">
        <v>2439</v>
      </c>
      <c r="C81" s="214"/>
      <c r="D81" s="318"/>
      <c r="E81" s="216"/>
      <c r="F81" s="214"/>
    </row>
    <row r="82" spans="1:6">
      <c r="A82" s="221"/>
      <c r="B82" s="202"/>
      <c r="C82" s="219"/>
      <c r="D82" s="220" t="s">
        <v>1610</v>
      </c>
      <c r="E82" s="220"/>
      <c r="F82" s="222"/>
    </row>
    <row r="83" spans="1:6">
      <c r="A83" s="607">
        <v>1</v>
      </c>
      <c r="B83" s="208" t="s">
        <v>1611</v>
      </c>
      <c r="C83" s="208" t="s">
        <v>1</v>
      </c>
      <c r="D83" s="213" t="s">
        <v>1612</v>
      </c>
      <c r="E83" s="210" t="s">
        <v>1434</v>
      </c>
      <c r="F83" s="223" t="s">
        <v>1613</v>
      </c>
    </row>
    <row r="84" spans="1:6">
      <c r="A84" s="607">
        <v>1</v>
      </c>
      <c r="B84" s="208" t="s">
        <v>1614</v>
      </c>
      <c r="C84" s="208" t="s">
        <v>1</v>
      </c>
      <c r="D84" s="213" t="s">
        <v>1615</v>
      </c>
      <c r="E84" s="210" t="s">
        <v>1434</v>
      </c>
      <c r="F84" s="223" t="s">
        <v>1616</v>
      </c>
    </row>
    <row r="85" spans="1:6">
      <c r="A85" s="607">
        <v>1</v>
      </c>
      <c r="B85" s="208" t="s">
        <v>1617</v>
      </c>
      <c r="C85" s="208" t="s">
        <v>1</v>
      </c>
      <c r="D85" s="576" t="s">
        <v>1618</v>
      </c>
      <c r="E85" s="320" t="s">
        <v>1457</v>
      </c>
      <c r="F85" s="315" t="s">
        <v>1619</v>
      </c>
    </row>
    <row r="86" spans="1:6">
      <c r="A86" s="607">
        <v>1</v>
      </c>
      <c r="B86" s="208" t="s">
        <v>1620</v>
      </c>
      <c r="C86" s="208" t="s">
        <v>1</v>
      </c>
      <c r="D86" s="576" t="s">
        <v>1621</v>
      </c>
      <c r="E86" s="320" t="s">
        <v>1457</v>
      </c>
      <c r="F86" s="315" t="s">
        <v>1622</v>
      </c>
    </row>
    <row r="87" spans="1:6">
      <c r="A87" s="233">
        <v>2</v>
      </c>
      <c r="B87" s="214" t="s">
        <v>1623</v>
      </c>
      <c r="C87" s="214" t="s">
        <v>1445</v>
      </c>
      <c r="D87" s="225" t="s">
        <v>1624</v>
      </c>
      <c r="E87" s="216" t="s">
        <v>1447</v>
      </c>
      <c r="F87" s="234" t="s">
        <v>1625</v>
      </c>
    </row>
    <row r="88" spans="1:6">
      <c r="A88" s="233"/>
      <c r="B88" s="214" t="s">
        <v>1644</v>
      </c>
      <c r="C88" s="214"/>
      <c r="D88" s="225"/>
      <c r="E88" s="216"/>
      <c r="F88" s="234"/>
    </row>
    <row r="89" spans="1:6">
      <c r="A89" s="600">
        <v>1</v>
      </c>
      <c r="B89" s="208" t="s">
        <v>1626</v>
      </c>
      <c r="C89" s="208" t="s">
        <v>1</v>
      </c>
      <c r="D89" s="576" t="s">
        <v>1627</v>
      </c>
      <c r="E89" s="210" t="s">
        <v>1457</v>
      </c>
      <c r="F89" s="315" t="s">
        <v>1628</v>
      </c>
    </row>
    <row r="90" spans="1:6">
      <c r="A90" s="600">
        <v>1</v>
      </c>
      <c r="B90" s="208" t="s">
        <v>1629</v>
      </c>
      <c r="C90" s="208" t="s">
        <v>1</v>
      </c>
      <c r="D90" s="576" t="s">
        <v>1630</v>
      </c>
      <c r="E90" s="210" t="s">
        <v>1457</v>
      </c>
      <c r="F90" s="315" t="s">
        <v>1631</v>
      </c>
    </row>
    <row r="91" spans="1:6">
      <c r="A91" s="600">
        <v>1</v>
      </c>
      <c r="B91" s="208" t="s">
        <v>1632</v>
      </c>
      <c r="C91" s="208" t="s">
        <v>1</v>
      </c>
      <c r="D91" s="576" t="s">
        <v>1633</v>
      </c>
      <c r="E91" s="320" t="s">
        <v>1434</v>
      </c>
      <c r="F91" s="211" t="s">
        <v>1634</v>
      </c>
    </row>
    <row r="92" spans="1:6">
      <c r="A92" s="600">
        <v>1</v>
      </c>
      <c r="B92" s="208" t="s">
        <v>1635</v>
      </c>
      <c r="C92" s="208" t="s">
        <v>1</v>
      </c>
      <c r="D92" s="576" t="s">
        <v>1636</v>
      </c>
      <c r="E92" s="320" t="s">
        <v>1434</v>
      </c>
      <c r="F92" s="211" t="s">
        <v>1637</v>
      </c>
    </row>
    <row r="93" spans="1:6">
      <c r="A93" s="608">
        <v>1</v>
      </c>
      <c r="B93" s="208" t="s">
        <v>1638</v>
      </c>
      <c r="C93" s="208" t="s">
        <v>1</v>
      </c>
      <c r="D93" s="264" t="s">
        <v>1639</v>
      </c>
      <c r="E93" s="210" t="s">
        <v>1451</v>
      </c>
      <c r="F93" s="211" t="s">
        <v>1640</v>
      </c>
    </row>
    <row r="94" spans="1:6">
      <c r="A94" s="608">
        <v>1</v>
      </c>
      <c r="B94" s="208" t="s">
        <v>1641</v>
      </c>
      <c r="C94" s="208" t="s">
        <v>1</v>
      </c>
      <c r="D94" s="211" t="s">
        <v>1642</v>
      </c>
      <c r="E94" s="210" t="s">
        <v>1451</v>
      </c>
      <c r="F94" s="211" t="s">
        <v>1643</v>
      </c>
    </row>
    <row r="95" spans="1:6" ht="25.5">
      <c r="A95" s="609">
        <v>2</v>
      </c>
      <c r="B95" s="214" t="s">
        <v>1665</v>
      </c>
      <c r="C95" s="214" t="s">
        <v>1445</v>
      </c>
      <c r="D95" s="316" t="s">
        <v>1645</v>
      </c>
      <c r="E95" s="216" t="s">
        <v>1447</v>
      </c>
      <c r="F95" s="217" t="s">
        <v>1646</v>
      </c>
    </row>
    <row r="96" spans="1:6">
      <c r="A96" s="609"/>
      <c r="B96" s="214" t="s">
        <v>1686</v>
      </c>
      <c r="C96" s="214"/>
      <c r="D96" s="316"/>
      <c r="E96" s="324"/>
      <c r="F96" s="217"/>
    </row>
    <row r="97" spans="1:6">
      <c r="A97" s="600">
        <v>1</v>
      </c>
      <c r="B97" s="208" t="s">
        <v>1647</v>
      </c>
      <c r="C97" s="208" t="s">
        <v>1</v>
      </c>
      <c r="D97" s="211" t="s">
        <v>1648</v>
      </c>
      <c r="E97" s="320" t="s">
        <v>1434</v>
      </c>
      <c r="F97" s="211" t="s">
        <v>1649</v>
      </c>
    </row>
    <row r="98" spans="1:6">
      <c r="A98" s="600">
        <v>1</v>
      </c>
      <c r="B98" s="208" t="s">
        <v>1650</v>
      </c>
      <c r="C98" s="208" t="s">
        <v>1</v>
      </c>
      <c r="D98" s="211" t="s">
        <v>1651</v>
      </c>
      <c r="E98" s="320" t="s">
        <v>1434</v>
      </c>
      <c r="F98" s="211" t="s">
        <v>1652</v>
      </c>
    </row>
    <row r="99" spans="1:6">
      <c r="A99" s="600">
        <v>1</v>
      </c>
      <c r="B99" s="208" t="s">
        <v>1653</v>
      </c>
      <c r="C99" s="208" t="s">
        <v>1</v>
      </c>
      <c r="D99" s="264" t="s">
        <v>1654</v>
      </c>
      <c r="E99" s="320" t="s">
        <v>1434</v>
      </c>
      <c r="F99" s="211" t="s">
        <v>1655</v>
      </c>
    </row>
    <row r="100" spans="1:6">
      <c r="A100" s="608">
        <v>1</v>
      </c>
      <c r="B100" s="208" t="s">
        <v>1656</v>
      </c>
      <c r="C100" s="208" t="s">
        <v>1</v>
      </c>
      <c r="D100" s="211" t="s">
        <v>1657</v>
      </c>
      <c r="E100" s="320" t="s">
        <v>1434</v>
      </c>
      <c r="F100" s="211" t="s">
        <v>1658</v>
      </c>
    </row>
    <row r="101" spans="1:6">
      <c r="A101" s="608">
        <v>1</v>
      </c>
      <c r="B101" s="208" t="s">
        <v>1659</v>
      </c>
      <c r="C101" s="208" t="s">
        <v>1</v>
      </c>
      <c r="D101" s="231" t="s">
        <v>1660</v>
      </c>
      <c r="E101" s="210" t="s">
        <v>1451</v>
      </c>
      <c r="F101" s="211" t="s">
        <v>1661</v>
      </c>
    </row>
    <row r="102" spans="1:6">
      <c r="A102" s="608">
        <v>1</v>
      </c>
      <c r="B102" s="208" t="s">
        <v>1662</v>
      </c>
      <c r="C102" s="208" t="s">
        <v>1</v>
      </c>
      <c r="D102" s="211" t="s">
        <v>1663</v>
      </c>
      <c r="E102" s="210" t="s">
        <v>1451</v>
      </c>
      <c r="F102" s="211" t="s">
        <v>1664</v>
      </c>
    </row>
    <row r="103" spans="1:6" ht="25.5">
      <c r="A103" s="603">
        <v>2</v>
      </c>
      <c r="B103" s="214" t="s">
        <v>1701</v>
      </c>
      <c r="C103" s="214" t="s">
        <v>1445</v>
      </c>
      <c r="D103" s="225" t="s">
        <v>1666</v>
      </c>
      <c r="E103" s="216" t="s">
        <v>1447</v>
      </c>
      <c r="F103" s="217" t="s">
        <v>1667</v>
      </c>
    </row>
    <row r="104" spans="1:6">
      <c r="A104" s="603"/>
      <c r="B104" s="214" t="s">
        <v>1722</v>
      </c>
      <c r="C104" s="214"/>
      <c r="D104" s="225"/>
      <c r="E104" s="324"/>
      <c r="F104" s="217"/>
    </row>
    <row r="105" spans="1:6">
      <c r="A105" s="600">
        <v>1</v>
      </c>
      <c r="B105" s="208" t="s">
        <v>1668</v>
      </c>
      <c r="C105" s="208" t="s">
        <v>1</v>
      </c>
      <c r="D105" s="231" t="s">
        <v>1669</v>
      </c>
      <c r="E105" s="320" t="s">
        <v>1434</v>
      </c>
      <c r="F105" s="234" t="s">
        <v>1670</v>
      </c>
    </row>
    <row r="106" spans="1:6">
      <c r="A106" s="601">
        <v>1</v>
      </c>
      <c r="B106" s="208" t="s">
        <v>1671</v>
      </c>
      <c r="C106" s="208" t="s">
        <v>1</v>
      </c>
      <c r="D106" s="231" t="s">
        <v>1672</v>
      </c>
      <c r="E106" s="320" t="s">
        <v>1434</v>
      </c>
      <c r="F106" s="211" t="s">
        <v>1673</v>
      </c>
    </row>
    <row r="107" spans="1:6">
      <c r="A107" s="600">
        <v>1</v>
      </c>
      <c r="B107" s="208" t="s">
        <v>1674</v>
      </c>
      <c r="C107" s="208" t="s">
        <v>1</v>
      </c>
      <c r="D107" s="234" t="s">
        <v>1675</v>
      </c>
      <c r="E107" s="320" t="s">
        <v>1457</v>
      </c>
      <c r="F107" s="211" t="s">
        <v>1676</v>
      </c>
    </row>
    <row r="108" spans="1:6">
      <c r="A108" s="600">
        <v>1</v>
      </c>
      <c r="B108" s="208" t="s">
        <v>1677</v>
      </c>
      <c r="C108" s="208" t="s">
        <v>1</v>
      </c>
      <c r="D108" s="234" t="s">
        <v>1678</v>
      </c>
      <c r="E108" s="320" t="s">
        <v>1457</v>
      </c>
      <c r="F108" s="211" t="s">
        <v>1679</v>
      </c>
    </row>
    <row r="109" spans="1:6">
      <c r="A109" s="600">
        <v>1</v>
      </c>
      <c r="B109" s="208" t="s">
        <v>1680</v>
      </c>
      <c r="C109" s="208" t="s">
        <v>1</v>
      </c>
      <c r="D109" s="211" t="s">
        <v>1681</v>
      </c>
      <c r="E109" s="320" t="s">
        <v>1457</v>
      </c>
      <c r="F109" s="211" t="s">
        <v>1682</v>
      </c>
    </row>
    <row r="110" spans="1:6">
      <c r="A110" s="600">
        <v>1</v>
      </c>
      <c r="B110" s="208" t="s">
        <v>1683</v>
      </c>
      <c r="C110" s="208" t="s">
        <v>1</v>
      </c>
      <c r="D110" s="211" t="s">
        <v>1684</v>
      </c>
      <c r="E110" s="320" t="s">
        <v>1457</v>
      </c>
      <c r="F110" s="211" t="s">
        <v>1685</v>
      </c>
    </row>
    <row r="111" spans="1:6" ht="25.5">
      <c r="A111" s="603">
        <v>2</v>
      </c>
      <c r="B111" s="214" t="s">
        <v>1737</v>
      </c>
      <c r="C111" s="214" t="s">
        <v>1445</v>
      </c>
      <c r="D111" s="217" t="s">
        <v>1687</v>
      </c>
      <c r="E111" s="216" t="s">
        <v>1447</v>
      </c>
      <c r="F111" s="217" t="s">
        <v>1688</v>
      </c>
    </row>
    <row r="112" spans="1:6">
      <c r="A112" s="603"/>
      <c r="B112" s="214" t="s">
        <v>1756</v>
      </c>
      <c r="C112" s="214"/>
      <c r="D112" s="217"/>
      <c r="E112" s="324"/>
      <c r="F112" s="217"/>
    </row>
    <row r="113" spans="1:6">
      <c r="A113" s="601">
        <v>1</v>
      </c>
      <c r="B113" s="208" t="s">
        <v>1689</v>
      </c>
      <c r="C113" s="208" t="s">
        <v>1</v>
      </c>
      <c r="D113" s="211" t="s">
        <v>1690</v>
      </c>
      <c r="E113" s="320" t="s">
        <v>1457</v>
      </c>
      <c r="F113" s="211" t="s">
        <v>1691</v>
      </c>
    </row>
    <row r="114" spans="1:6">
      <c r="A114" s="601">
        <v>1</v>
      </c>
      <c r="B114" s="208" t="s">
        <v>1692</v>
      </c>
      <c r="C114" s="208" t="s">
        <v>1</v>
      </c>
      <c r="D114" s="211" t="s">
        <v>1693</v>
      </c>
      <c r="E114" s="320" t="s">
        <v>1457</v>
      </c>
      <c r="F114" s="211" t="s">
        <v>1694</v>
      </c>
    </row>
    <row r="115" spans="1:6">
      <c r="A115" s="601">
        <v>1</v>
      </c>
      <c r="B115" s="208" t="s">
        <v>1695</v>
      </c>
      <c r="C115" s="208" t="s">
        <v>1</v>
      </c>
      <c r="D115" s="264" t="s">
        <v>1696</v>
      </c>
      <c r="E115" s="320" t="s">
        <v>1434</v>
      </c>
      <c r="F115" s="211" t="s">
        <v>1697</v>
      </c>
    </row>
    <row r="116" spans="1:6">
      <c r="A116" s="601">
        <v>1</v>
      </c>
      <c r="B116" s="208" t="s">
        <v>1698</v>
      </c>
      <c r="C116" s="208" t="s">
        <v>1</v>
      </c>
      <c r="D116" s="264" t="s">
        <v>1699</v>
      </c>
      <c r="E116" s="320" t="s">
        <v>1434</v>
      </c>
      <c r="F116" s="211" t="s">
        <v>1700</v>
      </c>
    </row>
    <row r="117" spans="1:6">
      <c r="A117" s="603">
        <v>2</v>
      </c>
      <c r="B117" s="214" t="s">
        <v>1759</v>
      </c>
      <c r="C117" s="214" t="s">
        <v>1445</v>
      </c>
      <c r="D117" s="217" t="s">
        <v>1702</v>
      </c>
      <c r="E117" s="216" t="s">
        <v>1447</v>
      </c>
      <c r="F117" s="364" t="s">
        <v>1703</v>
      </c>
    </row>
    <row r="118" spans="1:6">
      <c r="A118" s="603"/>
      <c r="B118" s="214" t="s">
        <v>2459</v>
      </c>
      <c r="C118" s="214"/>
      <c r="D118" s="217"/>
      <c r="E118" s="324"/>
      <c r="F118" s="364"/>
    </row>
    <row r="119" spans="1:6">
      <c r="A119" s="600">
        <v>1</v>
      </c>
      <c r="B119" s="208" t="s">
        <v>1704</v>
      </c>
      <c r="C119" s="208" t="s">
        <v>1</v>
      </c>
      <c r="D119" s="234" t="s">
        <v>1705</v>
      </c>
      <c r="E119" s="320" t="s">
        <v>1457</v>
      </c>
      <c r="F119" s="211" t="s">
        <v>1706</v>
      </c>
    </row>
    <row r="120" spans="1:6">
      <c r="A120" s="600">
        <v>1</v>
      </c>
      <c r="B120" s="208" t="s">
        <v>1707</v>
      </c>
      <c r="C120" s="208" t="s">
        <v>1</v>
      </c>
      <c r="D120" s="234" t="s">
        <v>1708</v>
      </c>
      <c r="E120" s="320" t="s">
        <v>1457</v>
      </c>
      <c r="F120" s="211" t="s">
        <v>1709</v>
      </c>
    </row>
    <row r="121" spans="1:6">
      <c r="A121" s="600">
        <v>1</v>
      </c>
      <c r="B121" s="208" t="s">
        <v>1710</v>
      </c>
      <c r="C121" s="208" t="s">
        <v>1</v>
      </c>
      <c r="D121" s="264" t="s">
        <v>1711</v>
      </c>
      <c r="E121" s="320" t="s">
        <v>1457</v>
      </c>
      <c r="F121" s="211" t="s">
        <v>1712</v>
      </c>
    </row>
    <row r="122" spans="1:6">
      <c r="A122" s="600">
        <v>1</v>
      </c>
      <c r="B122" s="208" t="s">
        <v>1713</v>
      </c>
      <c r="C122" s="208" t="s">
        <v>1</v>
      </c>
      <c r="D122" s="264" t="s">
        <v>1714</v>
      </c>
      <c r="E122" s="320" t="s">
        <v>1457</v>
      </c>
      <c r="F122" s="211" t="s">
        <v>1715</v>
      </c>
    </row>
    <row r="123" spans="1:6">
      <c r="A123" s="600">
        <v>1</v>
      </c>
      <c r="B123" s="208" t="s">
        <v>1716</v>
      </c>
      <c r="C123" s="208" t="s">
        <v>1</v>
      </c>
      <c r="D123" s="211" t="s">
        <v>1717</v>
      </c>
      <c r="E123" s="320" t="s">
        <v>1434</v>
      </c>
      <c r="F123" s="211" t="s">
        <v>1718</v>
      </c>
    </row>
    <row r="124" spans="1:6">
      <c r="A124" s="600">
        <v>1</v>
      </c>
      <c r="B124" s="208" t="s">
        <v>1719</v>
      </c>
      <c r="C124" s="208" t="s">
        <v>1</v>
      </c>
      <c r="D124" s="211" t="s">
        <v>1720</v>
      </c>
      <c r="E124" s="320" t="s">
        <v>1434</v>
      </c>
      <c r="F124" s="211" t="s">
        <v>1721</v>
      </c>
    </row>
    <row r="125" spans="1:6" ht="25.5">
      <c r="A125" s="609">
        <v>2</v>
      </c>
      <c r="B125" s="214" t="s">
        <v>2441</v>
      </c>
      <c r="C125" s="214" t="s">
        <v>1445</v>
      </c>
      <c r="D125" s="217" t="s">
        <v>1723</v>
      </c>
      <c r="E125" s="216" t="s">
        <v>1447</v>
      </c>
      <c r="F125" s="217" t="s">
        <v>1724</v>
      </c>
    </row>
    <row r="126" spans="1:6">
      <c r="A126" s="609"/>
      <c r="B126" s="214" t="s">
        <v>2460</v>
      </c>
      <c r="C126" s="214"/>
      <c r="D126" s="217"/>
      <c r="E126" s="324"/>
      <c r="F126" s="217"/>
    </row>
    <row r="127" spans="1:6">
      <c r="A127" s="600">
        <v>1</v>
      </c>
      <c r="B127" s="208" t="s">
        <v>1725</v>
      </c>
      <c r="C127" s="208" t="s">
        <v>1</v>
      </c>
      <c r="D127" s="211" t="s">
        <v>1726</v>
      </c>
      <c r="E127" s="320" t="s">
        <v>1434</v>
      </c>
      <c r="F127" s="211" t="s">
        <v>1727</v>
      </c>
    </row>
    <row r="128" spans="1:6">
      <c r="A128" s="600">
        <v>1</v>
      </c>
      <c r="B128" s="208" t="s">
        <v>1728</v>
      </c>
      <c r="C128" s="208" t="s">
        <v>1</v>
      </c>
      <c r="D128" s="211" t="s">
        <v>1729</v>
      </c>
      <c r="E128" s="320" t="s">
        <v>1434</v>
      </c>
      <c r="F128" s="211" t="s">
        <v>1730</v>
      </c>
    </row>
    <row r="129" spans="1:6">
      <c r="A129" s="232">
        <v>1</v>
      </c>
      <c r="B129" s="208" t="s">
        <v>1731</v>
      </c>
      <c r="C129" s="208" t="s">
        <v>1</v>
      </c>
      <c r="D129" s="264" t="s">
        <v>1732</v>
      </c>
      <c r="E129" s="320" t="s">
        <v>1457</v>
      </c>
      <c r="F129" s="211" t="s">
        <v>1733</v>
      </c>
    </row>
    <row r="130" spans="1:6">
      <c r="A130" s="232">
        <v>1</v>
      </c>
      <c r="B130" s="208" t="s">
        <v>1734</v>
      </c>
      <c r="C130" s="208" t="s">
        <v>1</v>
      </c>
      <c r="D130" s="264" t="s">
        <v>1735</v>
      </c>
      <c r="E130" s="320" t="s">
        <v>1457</v>
      </c>
      <c r="F130" s="211" t="s">
        <v>1736</v>
      </c>
    </row>
    <row r="131" spans="1:6" ht="25.5">
      <c r="A131" s="233">
        <v>2</v>
      </c>
      <c r="B131" s="214" t="s">
        <v>2442</v>
      </c>
      <c r="C131" s="214" t="s">
        <v>1445</v>
      </c>
      <c r="D131" s="225" t="s">
        <v>1738</v>
      </c>
      <c r="E131" s="216" t="s">
        <v>1447</v>
      </c>
      <c r="F131" s="217" t="s">
        <v>1739</v>
      </c>
    </row>
    <row r="132" spans="1:6">
      <c r="A132" s="233"/>
      <c r="B132" s="214" t="s">
        <v>2461</v>
      </c>
      <c r="C132" s="214"/>
      <c r="D132" s="225"/>
      <c r="E132" s="324"/>
      <c r="F132" s="217"/>
    </row>
    <row r="133" spans="1:6">
      <c r="A133" s="600">
        <v>1</v>
      </c>
      <c r="B133" s="208" t="s">
        <v>1740</v>
      </c>
      <c r="C133" s="208" t="s">
        <v>1</v>
      </c>
      <c r="D133" s="231" t="s">
        <v>1741</v>
      </c>
      <c r="E133" s="320" t="s">
        <v>1457</v>
      </c>
      <c r="F133" s="211" t="s">
        <v>1742</v>
      </c>
    </row>
    <row r="134" spans="1:6">
      <c r="A134" s="600">
        <v>1</v>
      </c>
      <c r="B134" s="208" t="s">
        <v>1743</v>
      </c>
      <c r="C134" s="208" t="s">
        <v>1</v>
      </c>
      <c r="D134" s="231" t="s">
        <v>1744</v>
      </c>
      <c r="E134" s="320" t="s">
        <v>1457</v>
      </c>
      <c r="F134" s="211" t="s">
        <v>1745</v>
      </c>
    </row>
    <row r="135" spans="1:6">
      <c r="A135" s="600">
        <v>1</v>
      </c>
      <c r="B135" s="208" t="s">
        <v>1750</v>
      </c>
      <c r="C135" s="208" t="s">
        <v>1</v>
      </c>
      <c r="D135" s="211" t="s">
        <v>1746</v>
      </c>
      <c r="E135" s="320" t="s">
        <v>1434</v>
      </c>
      <c r="F135" s="211" t="s">
        <v>1747</v>
      </c>
    </row>
    <row r="136" spans="1:6">
      <c r="A136" s="600">
        <v>1</v>
      </c>
      <c r="B136" s="208" t="s">
        <v>1753</v>
      </c>
      <c r="C136" s="208" t="s">
        <v>1</v>
      </c>
      <c r="D136" s="211" t="s">
        <v>1748</v>
      </c>
      <c r="E136" s="320" t="s">
        <v>1434</v>
      </c>
      <c r="F136" s="211" t="s">
        <v>1749</v>
      </c>
    </row>
    <row r="137" spans="1:6">
      <c r="A137" s="610">
        <v>1</v>
      </c>
      <c r="B137" s="208" t="s">
        <v>2521</v>
      </c>
      <c r="C137" s="350" t="s">
        <v>1</v>
      </c>
      <c r="D137" s="227" t="s">
        <v>1751</v>
      </c>
      <c r="E137" s="611" t="s">
        <v>1434</v>
      </c>
      <c r="F137" s="227" t="s">
        <v>1752</v>
      </c>
    </row>
    <row r="138" spans="1:6">
      <c r="A138" s="610">
        <v>1</v>
      </c>
      <c r="B138" s="208" t="s">
        <v>2522</v>
      </c>
      <c r="C138" s="350" t="s">
        <v>1</v>
      </c>
      <c r="D138" s="227" t="s">
        <v>1754</v>
      </c>
      <c r="E138" s="611" t="s">
        <v>1434</v>
      </c>
      <c r="F138" s="227" t="s">
        <v>1755</v>
      </c>
    </row>
    <row r="139" spans="1:6" ht="25.5">
      <c r="A139" s="233">
        <v>2</v>
      </c>
      <c r="B139" s="214" t="s">
        <v>2443</v>
      </c>
      <c r="C139" s="214" t="s">
        <v>1445</v>
      </c>
      <c r="D139" s="225" t="s">
        <v>1757</v>
      </c>
      <c r="E139" s="216" t="s">
        <v>1447</v>
      </c>
      <c r="F139" s="217" t="s">
        <v>1758</v>
      </c>
    </row>
    <row r="140" spans="1:6">
      <c r="A140" s="233"/>
      <c r="B140" s="214" t="s">
        <v>2462</v>
      </c>
      <c r="C140" s="214"/>
      <c r="D140" s="225"/>
      <c r="E140" s="216"/>
      <c r="F140" s="217"/>
    </row>
    <row r="141" spans="1:6">
      <c r="A141" s="612">
        <v>2</v>
      </c>
      <c r="B141" s="214" t="s">
        <v>2444</v>
      </c>
      <c r="C141" s="214" t="s">
        <v>1445</v>
      </c>
      <c r="D141" s="318" t="s">
        <v>1491</v>
      </c>
      <c r="E141" s="216" t="s">
        <v>1447</v>
      </c>
      <c r="F141" s="318" t="s">
        <v>1760</v>
      </c>
    </row>
    <row r="142" spans="1:6">
      <c r="B142" s="214" t="s">
        <v>2463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B1:F1820"/>
  <sheetViews>
    <sheetView workbookViewId="0">
      <selection activeCell="A27" sqref="A27"/>
    </sheetView>
  </sheetViews>
  <sheetFormatPr defaultColWidth="13" defaultRowHeight="12.75"/>
  <cols>
    <col min="1" max="1" width="13" style="240"/>
    <col min="2" max="2" width="10.25" style="240" bestFit="1" customWidth="1"/>
    <col min="3" max="3" width="14.75" style="240" bestFit="1" customWidth="1"/>
    <col min="4" max="4" width="101.25" style="240" bestFit="1" customWidth="1"/>
    <col min="5" max="5" width="30.875" style="240" customWidth="1"/>
    <col min="6" max="6" width="177.625" style="276" bestFit="1" customWidth="1"/>
    <col min="7" max="16384" width="13" style="240"/>
  </cols>
  <sheetData>
    <row r="1" spans="2:6" ht="54.4" customHeight="1">
      <c r="B1" s="193" t="s">
        <v>303</v>
      </c>
      <c r="C1" s="193"/>
      <c r="D1" s="193"/>
      <c r="E1" s="193"/>
      <c r="F1" s="194"/>
    </row>
    <row r="2" spans="2:6" ht="15.75">
      <c r="B2" s="196"/>
      <c r="C2" s="197" t="s">
        <v>174</v>
      </c>
      <c r="D2" s="198" t="s">
        <v>304</v>
      </c>
      <c r="E2" s="241" t="s">
        <v>4</v>
      </c>
      <c r="F2" s="201" t="s">
        <v>305</v>
      </c>
    </row>
    <row r="3" spans="2:6">
      <c r="B3" s="202"/>
      <c r="C3" s="242"/>
      <c r="D3" s="243" t="s">
        <v>306</v>
      </c>
      <c r="E3" s="220"/>
      <c r="F3" s="222"/>
    </row>
    <row r="4" spans="2:6" s="244" customFormat="1">
      <c r="B4" s="208" t="s">
        <v>307</v>
      </c>
      <c r="C4" s="497" t="s">
        <v>308</v>
      </c>
      <c r="D4" s="246" t="s">
        <v>309</v>
      </c>
      <c r="E4" s="210" t="s">
        <v>310</v>
      </c>
      <c r="F4" s="211" t="s">
        <v>311</v>
      </c>
    </row>
    <row r="5" spans="2:6" s="244" customFormat="1">
      <c r="B5" s="208" t="s">
        <v>312</v>
      </c>
      <c r="C5" s="497" t="s">
        <v>308</v>
      </c>
      <c r="D5" s="247" t="s">
        <v>313</v>
      </c>
      <c r="E5" s="210" t="s">
        <v>310</v>
      </c>
      <c r="F5" s="248" t="s">
        <v>314</v>
      </c>
    </row>
    <row r="6" spans="2:6" s="244" customFormat="1">
      <c r="B6" s="208" t="s">
        <v>315</v>
      </c>
      <c r="C6" s="497" t="s">
        <v>308</v>
      </c>
      <c r="D6" s="249" t="s">
        <v>316</v>
      </c>
      <c r="E6" s="210" t="s">
        <v>310</v>
      </c>
      <c r="F6" s="250" t="s">
        <v>317</v>
      </c>
    </row>
    <row r="7" spans="2:6" s="244" customFormat="1">
      <c r="B7" s="208" t="s">
        <v>318</v>
      </c>
      <c r="C7" s="497" t="s">
        <v>308</v>
      </c>
      <c r="D7" s="247" t="s">
        <v>319</v>
      </c>
      <c r="E7" s="210" t="s">
        <v>310</v>
      </c>
      <c r="F7" s="248" t="s">
        <v>320</v>
      </c>
    </row>
    <row r="8" spans="2:6" s="244" customFormat="1">
      <c r="B8" s="208" t="s">
        <v>321</v>
      </c>
      <c r="C8" s="497" t="s">
        <v>308</v>
      </c>
      <c r="D8" s="249" t="s">
        <v>322</v>
      </c>
      <c r="E8" s="210" t="s">
        <v>310</v>
      </c>
      <c r="F8" s="250" t="s">
        <v>323</v>
      </c>
    </row>
    <row r="9" spans="2:6" s="244" customFormat="1">
      <c r="B9" s="208" t="s">
        <v>324</v>
      </c>
      <c r="C9" s="498" t="s">
        <v>308</v>
      </c>
      <c r="D9" s="252" t="s">
        <v>325</v>
      </c>
      <c r="E9" s="210" t="s">
        <v>310</v>
      </c>
      <c r="F9" s="234" t="s">
        <v>326</v>
      </c>
    </row>
    <row r="10" spans="2:6" s="244" customFormat="1">
      <c r="B10" s="208" t="s">
        <v>327</v>
      </c>
      <c r="C10" s="497" t="s">
        <v>308</v>
      </c>
      <c r="D10" s="247" t="s">
        <v>328</v>
      </c>
      <c r="E10" s="210" t="s">
        <v>310</v>
      </c>
      <c r="F10" s="248" t="s">
        <v>329</v>
      </c>
    </row>
    <row r="11" spans="2:6" s="244" customFormat="1">
      <c r="B11" s="208" t="s">
        <v>330</v>
      </c>
      <c r="C11" s="497" t="s">
        <v>308</v>
      </c>
      <c r="D11" s="249" t="s">
        <v>331</v>
      </c>
      <c r="E11" s="210" t="s">
        <v>310</v>
      </c>
      <c r="F11" s="250" t="s">
        <v>332</v>
      </c>
    </row>
    <row r="12" spans="2:6" s="244" customFormat="1">
      <c r="B12" s="208" t="s">
        <v>333</v>
      </c>
      <c r="C12" s="497" t="s">
        <v>308</v>
      </c>
      <c r="D12" s="253" t="s">
        <v>334</v>
      </c>
      <c r="E12" s="210" t="s">
        <v>310</v>
      </c>
      <c r="F12" s="211" t="s">
        <v>335</v>
      </c>
    </row>
    <row r="13" spans="2:6" s="244" customFormat="1">
      <c r="B13" s="208" t="s">
        <v>336</v>
      </c>
      <c r="C13" s="497" t="s">
        <v>308</v>
      </c>
      <c r="D13" s="246" t="s">
        <v>337</v>
      </c>
      <c r="E13" s="210" t="s">
        <v>310</v>
      </c>
      <c r="F13" s="211" t="s">
        <v>338</v>
      </c>
    </row>
    <row r="14" spans="2:6" s="244" customFormat="1">
      <c r="B14" s="208" t="s">
        <v>339</v>
      </c>
      <c r="C14" s="498" t="s">
        <v>308</v>
      </c>
      <c r="D14" s="246" t="s">
        <v>337</v>
      </c>
      <c r="E14" s="210" t="s">
        <v>310</v>
      </c>
      <c r="F14" s="234" t="s">
        <v>338</v>
      </c>
    </row>
    <row r="15" spans="2:6" s="244" customFormat="1">
      <c r="B15" s="208" t="s">
        <v>340</v>
      </c>
      <c r="C15" s="498" t="s">
        <v>308</v>
      </c>
      <c r="D15" s="253" t="s">
        <v>341</v>
      </c>
      <c r="E15" s="210" t="s">
        <v>310</v>
      </c>
      <c r="F15" s="211" t="s">
        <v>342</v>
      </c>
    </row>
    <row r="16" spans="2:6" s="244" customFormat="1">
      <c r="B16" s="208" t="s">
        <v>343</v>
      </c>
      <c r="C16" s="498" t="s">
        <v>308</v>
      </c>
      <c r="D16" s="246" t="s">
        <v>344</v>
      </c>
      <c r="E16" s="210" t="s">
        <v>310</v>
      </c>
      <c r="F16" s="211" t="s">
        <v>345</v>
      </c>
    </row>
    <row r="17" spans="2:6" s="244" customFormat="1">
      <c r="B17" s="208"/>
      <c r="C17" s="245"/>
      <c r="D17" s="253"/>
      <c r="E17" s="210"/>
      <c r="F17" s="211"/>
    </row>
    <row r="18" spans="2:6" s="244" customFormat="1">
      <c r="B18" s="208"/>
      <c r="C18" s="245"/>
      <c r="D18" s="246"/>
      <c r="E18" s="210"/>
      <c r="F18" s="211"/>
    </row>
    <row r="19" spans="2:6" s="254" customFormat="1">
      <c r="B19" s="214"/>
      <c r="C19" s="255"/>
      <c r="D19" s="256"/>
      <c r="E19" s="216"/>
      <c r="F19" s="217"/>
    </row>
    <row r="20" spans="2:6" s="244" customFormat="1">
      <c r="B20" s="208"/>
      <c r="C20" s="245"/>
      <c r="D20" s="253"/>
      <c r="E20" s="210"/>
      <c r="F20" s="211"/>
    </row>
    <row r="21" spans="2:6" s="244" customFormat="1">
      <c r="B21" s="208"/>
      <c r="C21" s="245"/>
      <c r="D21" s="246"/>
      <c r="E21" s="210"/>
      <c r="F21" s="211"/>
    </row>
    <row r="22" spans="2:6" s="244" customFormat="1">
      <c r="B22" s="208"/>
      <c r="C22" s="245"/>
      <c r="D22" s="253"/>
      <c r="E22" s="210"/>
      <c r="F22" s="211"/>
    </row>
    <row r="23" spans="2:6" s="244" customFormat="1">
      <c r="B23" s="208"/>
      <c r="C23" s="245"/>
      <c r="D23" s="246"/>
      <c r="E23" s="210"/>
      <c r="F23" s="211"/>
    </row>
    <row r="24" spans="2:6" s="244" customFormat="1">
      <c r="B24" s="208"/>
      <c r="C24" s="245"/>
      <c r="D24" s="253"/>
      <c r="E24" s="210"/>
      <c r="F24" s="211"/>
    </row>
    <row r="25" spans="2:6" s="244" customFormat="1">
      <c r="B25" s="208"/>
      <c r="C25" s="245"/>
      <c r="D25" s="246"/>
      <c r="E25" s="210"/>
      <c r="F25" s="211"/>
    </row>
    <row r="26" spans="2:6" s="244" customFormat="1">
      <c r="B26" s="208"/>
      <c r="C26" s="245"/>
      <c r="D26" s="257"/>
      <c r="E26" s="210"/>
      <c r="F26" s="211"/>
    </row>
    <row r="27" spans="2:6" s="254" customFormat="1">
      <c r="B27" s="214"/>
      <c r="C27" s="255"/>
      <c r="D27" s="259"/>
      <c r="E27" s="216"/>
      <c r="F27" s="217"/>
    </row>
    <row r="28" spans="2:6" s="244" customFormat="1">
      <c r="B28" s="208"/>
      <c r="C28" s="245"/>
      <c r="D28" s="246"/>
      <c r="E28" s="210"/>
      <c r="F28" s="211"/>
    </row>
    <row r="29" spans="2:6" s="244" customFormat="1">
      <c r="B29" s="208"/>
      <c r="C29" s="245"/>
      <c r="D29" s="253"/>
      <c r="E29" s="210"/>
      <c r="F29" s="211"/>
    </row>
    <row r="30" spans="2:6" s="244" customFormat="1">
      <c r="B30" s="208"/>
      <c r="C30" s="245"/>
      <c r="D30" s="246"/>
      <c r="E30" s="210"/>
      <c r="F30" s="211"/>
    </row>
    <row r="31" spans="2:6" s="244" customFormat="1">
      <c r="B31" s="208"/>
      <c r="C31" s="245"/>
      <c r="D31" s="253"/>
      <c r="E31" s="210"/>
      <c r="F31" s="211"/>
    </row>
    <row r="32" spans="2:6" s="244" customFormat="1">
      <c r="B32" s="208"/>
      <c r="C32" s="245"/>
      <c r="D32" s="246"/>
      <c r="E32" s="210"/>
      <c r="F32" s="211"/>
    </row>
    <row r="33" spans="2:6" s="244" customFormat="1">
      <c r="B33" s="208"/>
      <c r="C33" s="245"/>
      <c r="D33" s="253"/>
      <c r="E33" s="210"/>
      <c r="F33" s="211"/>
    </row>
    <row r="34" spans="2:6" s="254" customFormat="1">
      <c r="B34" s="214"/>
      <c r="C34" s="255"/>
      <c r="D34" s="259"/>
      <c r="E34" s="216"/>
      <c r="F34" s="217"/>
    </row>
    <row r="35" spans="2:6" s="244" customFormat="1">
      <c r="B35" s="208"/>
      <c r="C35" s="245"/>
      <c r="D35" s="246"/>
      <c r="E35" s="210"/>
      <c r="F35" s="211"/>
    </row>
    <row r="36" spans="2:6" s="244" customFormat="1">
      <c r="B36" s="208"/>
      <c r="C36" s="245"/>
      <c r="D36" s="253"/>
      <c r="E36" s="210"/>
      <c r="F36" s="211"/>
    </row>
    <row r="37" spans="2:6" s="244" customFormat="1">
      <c r="B37" s="208"/>
      <c r="C37" s="245"/>
      <c r="D37" s="246"/>
      <c r="E37" s="210"/>
      <c r="F37" s="211"/>
    </row>
    <row r="38" spans="2:6" s="244" customFormat="1">
      <c r="B38" s="208"/>
      <c r="C38" s="245"/>
      <c r="D38" s="253"/>
      <c r="E38" s="210"/>
      <c r="F38" s="211"/>
    </row>
    <row r="39" spans="2:6" s="244" customFormat="1">
      <c r="B39" s="208"/>
      <c r="C39" s="245"/>
      <c r="D39" s="252"/>
      <c r="E39" s="210"/>
      <c r="F39" s="211"/>
    </row>
    <row r="40" spans="2:6" s="254" customFormat="1">
      <c r="B40" s="214"/>
      <c r="C40" s="255"/>
      <c r="D40" s="256"/>
      <c r="E40" s="216"/>
      <c r="F40" s="217"/>
    </row>
    <row r="41" spans="2:6">
      <c r="B41" s="202"/>
      <c r="C41" s="260"/>
      <c r="D41" s="261"/>
      <c r="E41" s="220"/>
      <c r="F41" s="222"/>
    </row>
    <row r="42" spans="2:6" s="244" customFormat="1">
      <c r="B42" s="208"/>
      <c r="C42" s="208"/>
      <c r="D42" s="211"/>
      <c r="E42" s="210"/>
      <c r="F42" s="211"/>
    </row>
    <row r="43" spans="2:6" s="244" customFormat="1">
      <c r="B43" s="208"/>
      <c r="C43" s="208"/>
      <c r="D43" s="231"/>
      <c r="E43" s="210"/>
      <c r="F43" s="211"/>
    </row>
    <row r="44" spans="2:6" s="244" customFormat="1">
      <c r="B44" s="208"/>
      <c r="C44" s="208"/>
      <c r="D44" s="234"/>
      <c r="E44" s="210"/>
      <c r="F44" s="211"/>
    </row>
    <row r="45" spans="2:6" s="244" customFormat="1">
      <c r="B45" s="214"/>
      <c r="C45" s="214"/>
      <c r="D45" s="217"/>
      <c r="E45" s="216"/>
      <c r="F45" s="217"/>
    </row>
    <row r="46" spans="2:6" s="254" customFormat="1">
      <c r="B46" s="263"/>
      <c r="C46" s="263"/>
      <c r="D46" s="234"/>
      <c r="E46" s="210"/>
      <c r="F46" s="234"/>
    </row>
    <row r="47" spans="2:6" s="244" customFormat="1">
      <c r="B47" s="263"/>
      <c r="C47" s="208"/>
      <c r="D47" s="211"/>
      <c r="E47" s="210"/>
      <c r="F47" s="211"/>
    </row>
    <row r="48" spans="2:6" s="244" customFormat="1">
      <c r="B48" s="263"/>
      <c r="C48" s="208"/>
      <c r="D48" s="264"/>
      <c r="E48" s="210"/>
      <c r="F48" s="211"/>
    </row>
    <row r="49" spans="2:6" s="244" customFormat="1">
      <c r="B49" s="263"/>
      <c r="C49" s="208"/>
      <c r="D49" s="211"/>
      <c r="E49" s="210"/>
      <c r="F49" s="211"/>
    </row>
    <row r="50" spans="2:6" s="244" customFormat="1">
      <c r="B50" s="214"/>
      <c r="C50" s="214"/>
      <c r="D50" s="217"/>
      <c r="E50" s="216"/>
      <c r="F50" s="217"/>
    </row>
    <row r="51" spans="2:6" s="244" customFormat="1">
      <c r="B51" s="263"/>
      <c r="C51" s="208"/>
      <c r="D51" s="264"/>
      <c r="E51" s="210"/>
      <c r="F51" s="211"/>
    </row>
    <row r="52" spans="2:6" s="254" customFormat="1">
      <c r="B52" s="263"/>
      <c r="C52" s="208"/>
      <c r="D52" s="211"/>
      <c r="E52" s="210"/>
      <c r="F52" s="211"/>
    </row>
    <row r="53" spans="2:6" s="244" customFormat="1">
      <c r="B53" s="263"/>
      <c r="C53" s="208"/>
      <c r="D53" s="264"/>
      <c r="E53" s="210"/>
      <c r="F53" s="211"/>
    </row>
    <row r="54" spans="2:6" s="244" customFormat="1">
      <c r="B54" s="214"/>
      <c r="C54" s="214"/>
      <c r="D54" s="225"/>
      <c r="E54" s="216"/>
      <c r="F54" s="217"/>
    </row>
    <row r="55" spans="2:6" s="244" customFormat="1">
      <c r="B55" s="208"/>
      <c r="C55" s="208"/>
      <c r="D55" s="265"/>
      <c r="E55" s="210"/>
      <c r="F55" s="211"/>
    </row>
    <row r="56" spans="2:6" s="254" customFormat="1">
      <c r="B56" s="208"/>
      <c r="C56" s="208"/>
      <c r="D56" s="264"/>
      <c r="E56" s="210"/>
      <c r="F56" s="211"/>
    </row>
    <row r="57" spans="2:6" s="244" customFormat="1">
      <c r="B57" s="208"/>
      <c r="C57" s="208"/>
      <c r="D57" s="211"/>
      <c r="E57" s="210"/>
      <c r="F57" s="211"/>
    </row>
    <row r="58" spans="2:6" s="244" customFormat="1">
      <c r="B58" s="208"/>
      <c r="C58" s="208"/>
      <c r="D58" s="264"/>
      <c r="E58" s="210"/>
      <c r="F58" s="211"/>
    </row>
    <row r="59" spans="2:6" s="244" customFormat="1">
      <c r="B59" s="214"/>
      <c r="C59" s="214"/>
      <c r="D59" s="225"/>
      <c r="E59" s="216"/>
      <c r="F59" s="217"/>
    </row>
    <row r="60" spans="2:6" s="244" customFormat="1">
      <c r="B60" s="208"/>
      <c r="C60" s="208"/>
      <c r="D60" s="264"/>
      <c r="E60" s="210"/>
      <c r="F60" s="211"/>
    </row>
    <row r="61" spans="2:6" s="244" customFormat="1">
      <c r="B61" s="208"/>
      <c r="C61" s="208"/>
      <c r="D61" s="211"/>
      <c r="E61" s="210"/>
      <c r="F61" s="211"/>
    </row>
    <row r="62" spans="2:6" s="254" customFormat="1">
      <c r="B62" s="208"/>
      <c r="C62" s="208"/>
      <c r="D62" s="264"/>
      <c r="E62" s="210"/>
      <c r="F62" s="211"/>
    </row>
    <row r="63" spans="2:6" s="244" customFormat="1">
      <c r="B63" s="208"/>
      <c r="C63" s="208"/>
      <c r="D63" s="211"/>
      <c r="E63" s="210"/>
      <c r="F63" s="211"/>
    </row>
    <row r="64" spans="2:6" s="244" customFormat="1">
      <c r="B64" s="214"/>
      <c r="C64" s="214"/>
      <c r="D64" s="217"/>
      <c r="E64" s="216"/>
      <c r="F64" s="217"/>
    </row>
    <row r="65" spans="2:6" s="254" customFormat="1">
      <c r="B65" s="208"/>
      <c r="C65" s="208"/>
      <c r="D65" s="264"/>
      <c r="E65" s="210"/>
      <c r="F65" s="211"/>
    </row>
    <row r="66" spans="2:6" s="244" customFormat="1">
      <c r="B66" s="208"/>
      <c r="C66" s="208"/>
      <c r="D66" s="211"/>
      <c r="E66" s="210"/>
      <c r="F66" s="211"/>
    </row>
    <row r="67" spans="2:6" s="244" customFormat="1">
      <c r="B67" s="208"/>
      <c r="C67" s="208"/>
      <c r="D67" s="264"/>
      <c r="E67" s="210"/>
      <c r="F67" s="211"/>
    </row>
    <row r="68" spans="2:6" s="244" customFormat="1">
      <c r="B68" s="214"/>
      <c r="C68" s="214"/>
      <c r="D68" s="214"/>
      <c r="E68" s="216"/>
      <c r="F68" s="217"/>
    </row>
    <row r="69" spans="2:6" s="244" customFormat="1">
      <c r="B69" s="208"/>
      <c r="C69" s="208"/>
      <c r="D69" s="211"/>
      <c r="E69" s="210"/>
      <c r="F69" s="211"/>
    </row>
    <row r="70" spans="2:6" s="254" customFormat="1">
      <c r="B70" s="208"/>
      <c r="C70" s="208"/>
      <c r="D70" s="264"/>
      <c r="E70" s="210"/>
      <c r="F70" s="211"/>
    </row>
    <row r="71" spans="2:6" s="244" customFormat="1">
      <c r="B71" s="214"/>
      <c r="C71" s="214"/>
      <c r="D71" s="214"/>
      <c r="E71" s="216"/>
      <c r="F71" s="217"/>
    </row>
    <row r="72" spans="2:6" s="244" customFormat="1">
      <c r="B72" s="202"/>
      <c r="C72" s="266"/>
      <c r="D72" s="261"/>
      <c r="E72" s="220"/>
      <c r="F72" s="222"/>
    </row>
    <row r="73" spans="2:6" s="244" customFormat="1">
      <c r="B73" s="208"/>
      <c r="C73" s="245"/>
      <c r="D73" s="253"/>
      <c r="E73" s="210"/>
      <c r="F73" s="211"/>
    </row>
    <row r="74" spans="2:6" s="244" customFormat="1">
      <c r="B74" s="208"/>
      <c r="C74" s="245"/>
      <c r="D74" s="246"/>
      <c r="E74" s="210"/>
      <c r="F74" s="211"/>
    </row>
    <row r="75" spans="2:6" s="254" customFormat="1">
      <c r="B75" s="208"/>
      <c r="C75" s="245"/>
      <c r="D75" s="253"/>
      <c r="E75" s="210"/>
      <c r="F75" s="211"/>
    </row>
    <row r="76" spans="2:6" s="244" customFormat="1">
      <c r="B76" s="263"/>
      <c r="C76" s="245"/>
      <c r="D76" s="246"/>
      <c r="E76" s="210"/>
      <c r="F76" s="211"/>
    </row>
    <row r="77" spans="2:6" s="244" customFormat="1">
      <c r="B77" s="214"/>
      <c r="C77" s="255"/>
      <c r="D77" s="256"/>
      <c r="E77" s="216"/>
      <c r="F77" s="214"/>
    </row>
    <row r="78" spans="2:6" s="244" customFormat="1">
      <c r="B78" s="208"/>
      <c r="C78" s="245"/>
      <c r="D78" s="253"/>
      <c r="E78" s="210"/>
      <c r="F78" s="211"/>
    </row>
    <row r="79" spans="2:6" s="244" customFormat="1">
      <c r="B79" s="208"/>
      <c r="C79" s="245"/>
      <c r="D79" s="246"/>
      <c r="E79" s="210"/>
      <c r="F79" s="211"/>
    </row>
    <row r="80" spans="2:6" s="254" customFormat="1">
      <c r="B80" s="208"/>
      <c r="C80" s="245"/>
      <c r="D80" s="253"/>
      <c r="E80" s="210"/>
      <c r="F80" s="211"/>
    </row>
    <row r="81" spans="2:6" s="244" customFormat="1">
      <c r="B81" s="208"/>
      <c r="C81" s="245"/>
      <c r="D81" s="246"/>
      <c r="E81" s="210"/>
      <c r="F81" s="211"/>
    </row>
    <row r="82" spans="2:6" s="244" customFormat="1">
      <c r="B82" s="214"/>
      <c r="C82" s="255"/>
      <c r="D82" s="256"/>
      <c r="E82" s="216"/>
      <c r="F82" s="217"/>
    </row>
    <row r="83" spans="2:6" s="244" customFormat="1">
      <c r="B83" s="208"/>
      <c r="C83" s="245"/>
      <c r="D83" s="253"/>
      <c r="E83" s="210"/>
      <c r="F83" s="211"/>
    </row>
    <row r="84" spans="2:6" s="244" customFormat="1">
      <c r="B84" s="208"/>
      <c r="C84" s="245"/>
      <c r="D84" s="246"/>
      <c r="E84" s="210"/>
      <c r="F84" s="211"/>
    </row>
    <row r="85" spans="2:6" s="254" customFormat="1">
      <c r="B85" s="208"/>
      <c r="C85" s="245"/>
      <c r="D85" s="253"/>
      <c r="E85" s="210"/>
      <c r="F85" s="211"/>
    </row>
    <row r="86" spans="2:6" s="244" customFormat="1">
      <c r="B86" s="208"/>
      <c r="C86" s="245"/>
      <c r="D86" s="246"/>
      <c r="E86" s="210"/>
      <c r="F86" s="211"/>
    </row>
    <row r="87" spans="2:6" s="244" customFormat="1">
      <c r="B87" s="214"/>
      <c r="C87" s="255"/>
      <c r="D87" s="256"/>
      <c r="E87" s="216"/>
      <c r="F87" s="214"/>
    </row>
    <row r="88" spans="2:6" s="244" customFormat="1">
      <c r="B88" s="208"/>
      <c r="C88" s="245"/>
      <c r="D88" s="257"/>
      <c r="E88" s="210"/>
      <c r="F88" s="211"/>
    </row>
    <row r="89" spans="2:6" s="244" customFormat="1">
      <c r="B89" s="208"/>
      <c r="C89" s="245"/>
      <c r="D89" s="252"/>
      <c r="E89" s="210"/>
      <c r="F89" s="211"/>
    </row>
    <row r="90" spans="2:6" s="244" customFormat="1">
      <c r="B90" s="208"/>
      <c r="C90" s="245"/>
      <c r="D90" s="252"/>
      <c r="E90" s="210"/>
      <c r="F90" s="211"/>
    </row>
    <row r="91" spans="2:6" s="254" customFormat="1">
      <c r="B91" s="208"/>
      <c r="C91" s="245"/>
      <c r="D91" s="252"/>
      <c r="E91" s="210"/>
      <c r="F91" s="211"/>
    </row>
    <row r="92" spans="2:6" s="244" customFormat="1">
      <c r="B92" s="214"/>
      <c r="C92" s="255"/>
      <c r="D92" s="259"/>
      <c r="E92" s="210"/>
      <c r="F92" s="214"/>
    </row>
    <row r="93" spans="2:6" s="244" customFormat="1">
      <c r="B93" s="208"/>
      <c r="C93" s="245"/>
      <c r="D93" s="257"/>
      <c r="E93" s="210"/>
      <c r="F93" s="234"/>
    </row>
    <row r="94" spans="2:6" s="244" customFormat="1">
      <c r="B94" s="208"/>
      <c r="C94" s="245"/>
      <c r="D94" s="246"/>
      <c r="E94" s="210"/>
      <c r="F94" s="211"/>
    </row>
    <row r="95" spans="2:6" s="254" customFormat="1">
      <c r="B95" s="208"/>
      <c r="C95" s="245"/>
      <c r="D95" s="253"/>
      <c r="E95" s="210"/>
      <c r="F95" s="211"/>
    </row>
    <row r="96" spans="2:6" s="244" customFormat="1" ht="13.15" customHeight="1">
      <c r="B96" s="208"/>
      <c r="C96" s="245"/>
      <c r="D96" s="253"/>
      <c r="E96" s="210"/>
      <c r="F96" s="211"/>
    </row>
    <row r="97" spans="2:6">
      <c r="B97" s="214"/>
      <c r="C97" s="255"/>
      <c r="D97" s="259"/>
      <c r="E97" s="216"/>
      <c r="F97" s="217"/>
    </row>
    <row r="98" spans="2:6" s="244" customFormat="1">
      <c r="B98" s="202"/>
      <c r="C98" s="267"/>
      <c r="D98" s="262"/>
      <c r="E98" s="220"/>
      <c r="F98" s="222"/>
    </row>
    <row r="99" spans="2:6" s="244" customFormat="1">
      <c r="B99" s="208"/>
      <c r="C99" s="245"/>
      <c r="D99" s="252"/>
      <c r="E99" s="210"/>
      <c r="F99" s="211"/>
    </row>
    <row r="100" spans="2:6" s="244" customFormat="1">
      <c r="B100" s="208"/>
      <c r="C100" s="245"/>
      <c r="D100" s="257"/>
      <c r="E100" s="210"/>
      <c r="F100" s="211"/>
    </row>
    <row r="101" spans="2:6" s="244" customFormat="1">
      <c r="B101" s="208"/>
      <c r="C101" s="245"/>
      <c r="D101" s="252"/>
      <c r="E101" s="210"/>
      <c r="F101" s="211"/>
    </row>
    <row r="102" spans="2:6" s="244" customFormat="1">
      <c r="B102" s="208"/>
      <c r="C102" s="245"/>
      <c r="D102" s="257"/>
      <c r="E102" s="210"/>
      <c r="F102" s="211"/>
    </row>
    <row r="103" spans="2:6" s="254" customFormat="1">
      <c r="B103" s="208"/>
      <c r="C103" s="245"/>
      <c r="D103" s="252"/>
      <c r="E103" s="210"/>
      <c r="F103" s="211"/>
    </row>
    <row r="104" spans="2:6" s="244" customFormat="1">
      <c r="B104" s="208"/>
      <c r="C104" s="245"/>
      <c r="D104" s="257"/>
      <c r="E104" s="210"/>
      <c r="F104" s="211"/>
    </row>
    <row r="105" spans="2:6" s="244" customFormat="1">
      <c r="B105" s="214"/>
      <c r="C105" s="255"/>
      <c r="D105" s="259"/>
      <c r="E105" s="216"/>
      <c r="F105" s="217"/>
    </row>
    <row r="106" spans="2:6" s="244" customFormat="1">
      <c r="B106" s="208"/>
      <c r="C106" s="245"/>
      <c r="D106" s="252"/>
      <c r="E106" s="210"/>
      <c r="F106" s="211"/>
    </row>
    <row r="107" spans="2:6" s="244" customFormat="1">
      <c r="B107" s="208"/>
      <c r="C107" s="245"/>
      <c r="D107" s="257"/>
      <c r="E107" s="210"/>
      <c r="F107" s="211"/>
    </row>
    <row r="108" spans="2:6" s="244" customFormat="1">
      <c r="B108" s="208"/>
      <c r="C108" s="245"/>
      <c r="D108" s="252"/>
      <c r="E108" s="210"/>
      <c r="F108" s="211"/>
    </row>
    <row r="109" spans="2:6" s="244" customFormat="1">
      <c r="B109" s="208"/>
      <c r="C109" s="245"/>
      <c r="D109" s="257"/>
      <c r="E109" s="210"/>
      <c r="F109" s="211"/>
    </row>
    <row r="110" spans="2:6" s="254" customFormat="1">
      <c r="B110" s="208"/>
      <c r="C110" s="245"/>
      <c r="D110" s="252"/>
      <c r="E110" s="210"/>
      <c r="F110" s="211"/>
    </row>
    <row r="111" spans="2:6" s="244" customFormat="1">
      <c r="B111" s="208"/>
      <c r="C111" s="245"/>
      <c r="D111" s="257"/>
      <c r="E111" s="210"/>
      <c r="F111" s="211"/>
    </row>
    <row r="112" spans="2:6" s="244" customFormat="1">
      <c r="B112" s="214"/>
      <c r="C112" s="255"/>
      <c r="D112" s="259"/>
      <c r="E112" s="216"/>
      <c r="F112" s="217"/>
    </row>
    <row r="113" spans="2:6" s="244" customFormat="1">
      <c r="B113" s="208"/>
      <c r="C113" s="245"/>
      <c r="D113" s="252"/>
      <c r="E113" s="210"/>
      <c r="F113" s="211"/>
    </row>
    <row r="114" spans="2:6" s="244" customFormat="1">
      <c r="B114" s="208"/>
      <c r="C114" s="245"/>
      <c r="D114" s="257"/>
      <c r="E114" s="210"/>
      <c r="F114" s="211"/>
    </row>
    <row r="115" spans="2:6" s="244" customFormat="1">
      <c r="B115" s="208"/>
      <c r="C115" s="245"/>
      <c r="D115" s="252"/>
      <c r="E115" s="210"/>
      <c r="F115" s="211"/>
    </row>
    <row r="116" spans="2:6" s="244" customFormat="1">
      <c r="B116" s="208"/>
      <c r="C116" s="245"/>
      <c r="D116" s="257"/>
      <c r="E116" s="210"/>
      <c r="F116" s="211"/>
    </row>
    <row r="117" spans="2:6" s="244" customFormat="1">
      <c r="B117" s="208"/>
      <c r="C117" s="245"/>
      <c r="D117" s="252"/>
      <c r="E117" s="210"/>
      <c r="F117" s="211"/>
    </row>
    <row r="118" spans="2:6" s="244" customFormat="1">
      <c r="B118" s="208"/>
      <c r="C118" s="245"/>
      <c r="D118" s="257"/>
      <c r="E118" s="210"/>
      <c r="F118" s="211"/>
    </row>
    <row r="119" spans="2:6" s="244" customFormat="1">
      <c r="B119" s="208"/>
      <c r="C119" s="245"/>
      <c r="D119" s="252"/>
      <c r="E119" s="210"/>
      <c r="F119" s="211"/>
    </row>
    <row r="120" spans="2:6" s="244" customFormat="1">
      <c r="B120" s="214"/>
      <c r="C120" s="255"/>
      <c r="D120" s="256"/>
      <c r="E120" s="268"/>
      <c r="F120" s="217"/>
    </row>
    <row r="121" spans="2:6" s="254" customFormat="1">
      <c r="B121" s="208"/>
      <c r="C121" s="245"/>
      <c r="D121" s="257"/>
      <c r="E121" s="210"/>
      <c r="F121" s="211"/>
    </row>
    <row r="122" spans="2:6" s="244" customFormat="1">
      <c r="B122" s="208"/>
      <c r="C122" s="245"/>
      <c r="D122" s="252"/>
      <c r="E122" s="210"/>
      <c r="F122" s="211"/>
    </row>
    <row r="123" spans="2:6" s="244" customFormat="1">
      <c r="B123" s="208"/>
      <c r="C123" s="245"/>
      <c r="D123" s="257"/>
      <c r="E123" s="210"/>
      <c r="F123" s="211"/>
    </row>
    <row r="124" spans="2:6" s="244" customFormat="1">
      <c r="B124" s="208"/>
      <c r="C124" s="245"/>
      <c r="D124" s="252"/>
      <c r="E124" s="210"/>
      <c r="F124" s="211"/>
    </row>
    <row r="125" spans="2:6" s="244" customFormat="1">
      <c r="B125" s="208"/>
      <c r="C125" s="245"/>
      <c r="D125" s="252"/>
      <c r="E125" s="210"/>
      <c r="F125" s="211"/>
    </row>
    <row r="126" spans="2:6" s="244" customFormat="1">
      <c r="B126" s="208"/>
      <c r="C126" s="245"/>
      <c r="D126" s="257"/>
      <c r="E126" s="210"/>
      <c r="F126" s="211"/>
    </row>
    <row r="127" spans="2:6" s="244" customFormat="1">
      <c r="B127" s="214"/>
      <c r="C127" s="255"/>
      <c r="D127" s="256"/>
      <c r="E127" s="269"/>
      <c r="F127" s="217"/>
    </row>
    <row r="128" spans="2:6" s="254" customFormat="1">
      <c r="B128" s="208"/>
      <c r="C128" s="245"/>
      <c r="D128" s="252"/>
      <c r="E128" s="210"/>
      <c r="F128" s="211"/>
    </row>
    <row r="129" spans="2:6" s="244" customFormat="1">
      <c r="B129" s="208"/>
      <c r="C129" s="245"/>
      <c r="D129" s="257"/>
      <c r="E129" s="210"/>
      <c r="F129" s="211"/>
    </row>
    <row r="130" spans="2:6" s="244" customFormat="1">
      <c r="B130" s="208"/>
      <c r="C130" s="245"/>
      <c r="D130" s="252"/>
      <c r="E130" s="210"/>
      <c r="F130" s="211"/>
    </row>
    <row r="131" spans="2:6" s="244" customFormat="1">
      <c r="B131" s="208"/>
      <c r="C131" s="245"/>
      <c r="D131" s="257"/>
      <c r="E131" s="210"/>
      <c r="F131" s="211"/>
    </row>
    <row r="132" spans="2:6" s="244" customFormat="1">
      <c r="B132" s="208"/>
      <c r="C132" s="245"/>
      <c r="D132" s="252"/>
      <c r="E132" s="210"/>
      <c r="F132" s="211"/>
    </row>
    <row r="133" spans="2:6" s="244" customFormat="1">
      <c r="B133" s="208"/>
      <c r="C133" s="245"/>
      <c r="D133" s="257"/>
      <c r="E133" s="210"/>
      <c r="F133" s="211"/>
    </row>
    <row r="134" spans="2:6" s="244" customFormat="1">
      <c r="B134" s="214"/>
      <c r="C134" s="255"/>
      <c r="D134" s="270"/>
      <c r="E134" s="269"/>
      <c r="F134" s="217"/>
    </row>
    <row r="135" spans="2:6" s="244" customFormat="1">
      <c r="B135" s="208"/>
      <c r="C135" s="245"/>
      <c r="D135" s="252"/>
      <c r="E135" s="210"/>
      <c r="F135" s="211"/>
    </row>
    <row r="136" spans="2:6" s="244" customFormat="1">
      <c r="B136" s="208"/>
      <c r="C136" s="245"/>
      <c r="D136" s="257"/>
      <c r="E136" s="210"/>
      <c r="F136" s="211"/>
    </row>
    <row r="137" spans="2:6" s="254" customFormat="1">
      <c r="B137" s="208"/>
      <c r="C137" s="245"/>
      <c r="D137" s="252"/>
      <c r="E137" s="210"/>
      <c r="F137" s="211"/>
    </row>
    <row r="138" spans="2:6" s="244" customFormat="1">
      <c r="B138" s="208"/>
      <c r="C138" s="245"/>
      <c r="D138" s="257"/>
      <c r="E138" s="210"/>
      <c r="F138" s="211"/>
    </row>
    <row r="139" spans="2:6" s="244" customFormat="1">
      <c r="B139" s="214"/>
      <c r="C139" s="255"/>
      <c r="D139" s="259"/>
      <c r="E139" s="269"/>
      <c r="F139" s="217"/>
    </row>
    <row r="140" spans="2:6" s="244" customFormat="1">
      <c r="B140" s="208"/>
      <c r="C140" s="245"/>
      <c r="D140" s="252"/>
      <c r="E140" s="210"/>
      <c r="F140" s="211"/>
    </row>
    <row r="141" spans="2:6" s="244" customFormat="1">
      <c r="B141" s="208"/>
      <c r="C141" s="245"/>
      <c r="D141" s="257"/>
      <c r="E141" s="210"/>
      <c r="F141" s="211"/>
    </row>
    <row r="142" spans="2:6" s="254" customFormat="1">
      <c r="B142" s="208"/>
      <c r="C142" s="245"/>
      <c r="D142" s="252"/>
      <c r="E142" s="210"/>
      <c r="F142" s="211"/>
    </row>
    <row r="143" spans="2:6" s="244" customFormat="1">
      <c r="B143" s="208"/>
      <c r="C143" s="245"/>
      <c r="D143" s="257"/>
      <c r="E143" s="210"/>
      <c r="F143" s="211"/>
    </row>
    <row r="144" spans="2:6" s="244" customFormat="1">
      <c r="B144" s="214"/>
      <c r="C144" s="255"/>
      <c r="D144" s="259"/>
      <c r="E144" s="269"/>
      <c r="F144" s="217"/>
    </row>
    <row r="145" spans="2:6" s="244" customFormat="1">
      <c r="B145" s="208"/>
      <c r="C145" s="245"/>
      <c r="D145" s="252"/>
      <c r="E145" s="210"/>
      <c r="F145" s="211"/>
    </row>
    <row r="146" spans="2:6" s="244" customFormat="1">
      <c r="B146" s="208"/>
      <c r="C146" s="245"/>
      <c r="D146" s="257"/>
      <c r="E146" s="210"/>
      <c r="F146" s="211"/>
    </row>
    <row r="147" spans="2:6" s="244" customFormat="1">
      <c r="B147" s="208"/>
      <c r="C147" s="245"/>
      <c r="D147" s="252"/>
      <c r="E147" s="210"/>
      <c r="F147" s="211"/>
    </row>
    <row r="148" spans="2:6" s="254" customFormat="1">
      <c r="B148" s="208"/>
      <c r="C148" s="245"/>
      <c r="D148" s="257"/>
      <c r="E148" s="210"/>
      <c r="F148" s="211"/>
    </row>
    <row r="149" spans="2:6" s="244" customFormat="1">
      <c r="B149" s="208"/>
      <c r="C149" s="245"/>
      <c r="D149" s="252"/>
      <c r="E149" s="210"/>
      <c r="F149" s="211"/>
    </row>
    <row r="150" spans="2:6">
      <c r="B150" s="214"/>
      <c r="C150" s="255"/>
      <c r="D150" s="271"/>
      <c r="E150" s="269"/>
      <c r="F150" s="217"/>
    </row>
    <row r="151" spans="2:6" s="244" customFormat="1">
      <c r="B151" s="202"/>
      <c r="C151" s="260"/>
      <c r="D151" s="261"/>
      <c r="E151" s="220"/>
      <c r="F151" s="222"/>
    </row>
    <row r="152" spans="2:6" s="244" customFormat="1">
      <c r="B152" s="208"/>
      <c r="C152" s="245"/>
      <c r="D152" s="257"/>
      <c r="E152" s="210"/>
      <c r="F152" s="211"/>
    </row>
    <row r="153" spans="2:6" s="244" customFormat="1">
      <c r="B153" s="208"/>
      <c r="C153" s="245"/>
      <c r="D153" s="252"/>
      <c r="E153" s="210"/>
      <c r="F153" s="211"/>
    </row>
    <row r="154" spans="2:6" s="244" customFormat="1">
      <c r="B154" s="208"/>
      <c r="C154" s="245"/>
      <c r="D154" s="253"/>
      <c r="E154" s="210"/>
      <c r="F154" s="211"/>
    </row>
    <row r="155" spans="2:6" s="254" customFormat="1">
      <c r="B155" s="208"/>
      <c r="C155" s="245"/>
      <c r="D155" s="252"/>
      <c r="E155" s="210"/>
      <c r="F155" s="211"/>
    </row>
    <row r="156" spans="2:6" s="244" customFormat="1">
      <c r="B156" s="208"/>
      <c r="C156" s="245"/>
      <c r="D156" s="257"/>
      <c r="E156" s="210"/>
      <c r="F156" s="211"/>
    </row>
    <row r="157" spans="2:6" s="244" customFormat="1">
      <c r="B157" s="214"/>
      <c r="C157" s="255"/>
      <c r="D157" s="259"/>
      <c r="E157" s="216"/>
      <c r="F157" s="217"/>
    </row>
    <row r="158" spans="2:6" s="244" customFormat="1">
      <c r="B158" s="208"/>
      <c r="C158" s="245"/>
      <c r="D158" s="252"/>
      <c r="E158" s="210"/>
      <c r="F158" s="211"/>
    </row>
    <row r="159" spans="2:6" s="244" customFormat="1">
      <c r="B159" s="208"/>
      <c r="C159" s="245"/>
      <c r="D159" s="252"/>
      <c r="E159" s="210"/>
      <c r="F159" s="211"/>
    </row>
    <row r="160" spans="2:6" s="254" customFormat="1">
      <c r="B160" s="208"/>
      <c r="C160" s="245"/>
      <c r="D160" s="252"/>
      <c r="E160" s="210"/>
      <c r="F160" s="211"/>
    </row>
    <row r="161" spans="2:6" s="244" customFormat="1">
      <c r="B161" s="208"/>
      <c r="C161" s="245"/>
      <c r="D161" s="252"/>
      <c r="E161" s="210"/>
      <c r="F161" s="211"/>
    </row>
    <row r="162" spans="2:6" s="244" customFormat="1">
      <c r="B162" s="214"/>
      <c r="C162" s="255"/>
      <c r="D162" s="256"/>
      <c r="E162" s="216"/>
      <c r="F162" s="217"/>
    </row>
    <row r="163" spans="2:6" s="244" customFormat="1">
      <c r="B163" s="208"/>
      <c r="C163" s="245"/>
      <c r="D163" s="252"/>
      <c r="E163" s="210"/>
      <c r="F163" s="211"/>
    </row>
    <row r="164" spans="2:6" s="244" customFormat="1">
      <c r="B164" s="208"/>
      <c r="C164" s="245"/>
      <c r="D164" s="257"/>
      <c r="E164" s="210"/>
      <c r="F164" s="211"/>
    </row>
    <row r="165" spans="2:6" s="254" customFormat="1">
      <c r="B165" s="208"/>
      <c r="C165" s="245"/>
      <c r="D165" s="252"/>
      <c r="E165" s="210"/>
      <c r="F165" s="211"/>
    </row>
    <row r="166" spans="2:6" s="244" customFormat="1">
      <c r="B166" s="208"/>
      <c r="C166" s="245"/>
      <c r="D166" s="257"/>
      <c r="E166" s="210"/>
      <c r="F166" s="211"/>
    </row>
    <row r="167" spans="2:6" s="244" customFormat="1">
      <c r="B167" s="214"/>
      <c r="C167" s="255"/>
      <c r="D167" s="259"/>
      <c r="E167" s="216"/>
      <c r="F167" s="217"/>
    </row>
    <row r="168" spans="2:6" s="244" customFormat="1">
      <c r="B168" s="208"/>
      <c r="C168" s="245"/>
      <c r="D168" s="252"/>
      <c r="E168" s="210"/>
      <c r="F168" s="211"/>
    </row>
    <row r="169" spans="2:6" s="244" customFormat="1">
      <c r="B169" s="208"/>
      <c r="C169" s="245"/>
      <c r="D169" s="257"/>
      <c r="E169" s="210"/>
      <c r="F169" s="211"/>
    </row>
    <row r="170" spans="2:6" s="244" customFormat="1">
      <c r="B170" s="208"/>
      <c r="C170" s="245"/>
      <c r="D170" s="252"/>
      <c r="E170" s="210"/>
      <c r="F170" s="211"/>
    </row>
    <row r="171" spans="2:6" s="244" customFormat="1">
      <c r="B171" s="214"/>
      <c r="C171" s="255"/>
      <c r="D171" s="256"/>
      <c r="E171" s="216"/>
      <c r="F171" s="217"/>
    </row>
    <row r="172" spans="2:6" s="244" customFormat="1">
      <c r="B172" s="208"/>
      <c r="C172" s="245"/>
      <c r="D172" s="257"/>
      <c r="E172" s="210"/>
      <c r="F172" s="211"/>
    </row>
    <row r="173" spans="2:6" s="254" customFormat="1">
      <c r="B173" s="208"/>
      <c r="C173" s="245"/>
      <c r="D173" s="252"/>
      <c r="E173" s="210"/>
      <c r="F173" s="211"/>
    </row>
    <row r="174" spans="2:6" s="244" customFormat="1">
      <c r="B174" s="208"/>
      <c r="C174" s="272"/>
      <c r="D174" s="273"/>
      <c r="E174" s="210"/>
      <c r="F174" s="211"/>
    </row>
    <row r="175" spans="2:6" s="244" customFormat="1">
      <c r="B175" s="214"/>
      <c r="C175" s="214"/>
      <c r="D175" s="274"/>
      <c r="E175" s="216"/>
      <c r="F175" s="217"/>
    </row>
    <row r="176" spans="2:6">
      <c r="F176" s="275"/>
    </row>
    <row r="177" spans="6:6">
      <c r="F177" s="275"/>
    </row>
    <row r="178" spans="6:6">
      <c r="F178" s="275"/>
    </row>
    <row r="179" spans="6:6">
      <c r="F179" s="275"/>
    </row>
    <row r="180" spans="6:6">
      <c r="F180" s="275"/>
    </row>
    <row r="181" spans="6:6">
      <c r="F181" s="275"/>
    </row>
    <row r="182" spans="6:6">
      <c r="F182" s="275"/>
    </row>
    <row r="183" spans="6:6">
      <c r="F183" s="275"/>
    </row>
    <row r="184" spans="6:6">
      <c r="F184" s="275"/>
    </row>
    <row r="185" spans="6:6">
      <c r="F185" s="275"/>
    </row>
    <row r="186" spans="6:6">
      <c r="F186" s="275"/>
    </row>
    <row r="187" spans="6:6">
      <c r="F187" s="275"/>
    </row>
    <row r="188" spans="6:6">
      <c r="F188" s="275"/>
    </row>
    <row r="189" spans="6:6">
      <c r="F189" s="275"/>
    </row>
    <row r="190" spans="6:6">
      <c r="F190" s="275"/>
    </row>
    <row r="191" spans="6:6">
      <c r="F191" s="275"/>
    </row>
    <row r="192" spans="6:6">
      <c r="F192" s="275"/>
    </row>
    <row r="193" spans="6:6">
      <c r="F193" s="275"/>
    </row>
    <row r="194" spans="6:6">
      <c r="F194" s="275"/>
    </row>
    <row r="195" spans="6:6">
      <c r="F195" s="275"/>
    </row>
    <row r="196" spans="6:6">
      <c r="F196" s="275"/>
    </row>
    <row r="197" spans="6:6">
      <c r="F197" s="275"/>
    </row>
    <row r="198" spans="6:6">
      <c r="F198" s="275"/>
    </row>
    <row r="199" spans="6:6">
      <c r="F199" s="275"/>
    </row>
    <row r="200" spans="6:6">
      <c r="F200" s="275"/>
    </row>
    <row r="201" spans="6:6">
      <c r="F201" s="275"/>
    </row>
    <row r="202" spans="6:6">
      <c r="F202" s="275"/>
    </row>
    <row r="203" spans="6:6">
      <c r="F203" s="275"/>
    </row>
    <row r="204" spans="6:6">
      <c r="F204" s="275"/>
    </row>
    <row r="205" spans="6:6">
      <c r="F205" s="275"/>
    </row>
    <row r="206" spans="6:6">
      <c r="F206" s="275"/>
    </row>
    <row r="207" spans="6:6">
      <c r="F207" s="275"/>
    </row>
    <row r="208" spans="6:6">
      <c r="F208" s="275"/>
    </row>
    <row r="209" spans="6:6">
      <c r="F209" s="275"/>
    </row>
    <row r="210" spans="6:6">
      <c r="F210" s="275"/>
    </row>
    <row r="211" spans="6:6">
      <c r="F211" s="275"/>
    </row>
    <row r="212" spans="6:6">
      <c r="F212" s="275"/>
    </row>
    <row r="213" spans="6:6">
      <c r="F213" s="275"/>
    </row>
    <row r="214" spans="6:6">
      <c r="F214" s="275"/>
    </row>
    <row r="215" spans="6:6">
      <c r="F215" s="275"/>
    </row>
    <row r="216" spans="6:6">
      <c r="F216" s="275"/>
    </row>
    <row r="217" spans="6:6">
      <c r="F217" s="275"/>
    </row>
    <row r="218" spans="6:6">
      <c r="F218" s="275"/>
    </row>
    <row r="219" spans="6:6">
      <c r="F219" s="275"/>
    </row>
    <row r="220" spans="6:6">
      <c r="F220" s="275"/>
    </row>
    <row r="221" spans="6:6">
      <c r="F221" s="275"/>
    </row>
    <row r="222" spans="6:6">
      <c r="F222" s="275"/>
    </row>
    <row r="223" spans="6:6">
      <c r="F223" s="275"/>
    </row>
    <row r="224" spans="6:6">
      <c r="F224" s="275"/>
    </row>
    <row r="225" spans="6:6">
      <c r="F225" s="275"/>
    </row>
    <row r="226" spans="6:6">
      <c r="F226" s="275"/>
    </row>
    <row r="227" spans="6:6">
      <c r="F227" s="275"/>
    </row>
    <row r="228" spans="6:6">
      <c r="F228" s="275"/>
    </row>
    <row r="229" spans="6:6">
      <c r="F229" s="275"/>
    </row>
    <row r="230" spans="6:6">
      <c r="F230" s="275"/>
    </row>
    <row r="231" spans="6:6">
      <c r="F231" s="275"/>
    </row>
    <row r="232" spans="6:6">
      <c r="F232" s="275"/>
    </row>
    <row r="233" spans="6:6">
      <c r="F233" s="275"/>
    </row>
    <row r="234" spans="6:6">
      <c r="F234" s="275"/>
    </row>
    <row r="235" spans="6:6">
      <c r="F235" s="275"/>
    </row>
    <row r="236" spans="6:6">
      <c r="F236" s="275"/>
    </row>
    <row r="237" spans="6:6">
      <c r="F237" s="275"/>
    </row>
    <row r="238" spans="6:6">
      <c r="F238" s="275"/>
    </row>
    <row r="239" spans="6:6">
      <c r="F239" s="275"/>
    </row>
    <row r="240" spans="6:6">
      <c r="F240" s="275"/>
    </row>
    <row r="241" spans="6:6">
      <c r="F241" s="275"/>
    </row>
    <row r="242" spans="6:6">
      <c r="F242" s="275"/>
    </row>
    <row r="243" spans="6:6">
      <c r="F243" s="275"/>
    </row>
    <row r="244" spans="6:6">
      <c r="F244" s="275"/>
    </row>
    <row r="245" spans="6:6">
      <c r="F245" s="275"/>
    </row>
    <row r="246" spans="6:6">
      <c r="F246" s="275"/>
    </row>
    <row r="247" spans="6:6">
      <c r="F247" s="275"/>
    </row>
    <row r="248" spans="6:6">
      <c r="F248" s="275"/>
    </row>
    <row r="249" spans="6:6">
      <c r="F249" s="275"/>
    </row>
    <row r="250" spans="6:6">
      <c r="F250" s="275"/>
    </row>
    <row r="251" spans="6:6">
      <c r="F251" s="275"/>
    </row>
    <row r="252" spans="6:6">
      <c r="F252" s="275"/>
    </row>
    <row r="253" spans="6:6">
      <c r="F253" s="275"/>
    </row>
    <row r="254" spans="6:6">
      <c r="F254" s="275"/>
    </row>
    <row r="255" spans="6:6">
      <c r="F255" s="275"/>
    </row>
    <row r="256" spans="6:6">
      <c r="F256" s="275"/>
    </row>
    <row r="257" spans="6:6">
      <c r="F257" s="275"/>
    </row>
    <row r="258" spans="6:6">
      <c r="F258" s="275"/>
    </row>
    <row r="259" spans="6:6">
      <c r="F259" s="275"/>
    </row>
    <row r="260" spans="6:6">
      <c r="F260" s="275"/>
    </row>
    <row r="261" spans="6:6">
      <c r="F261" s="275"/>
    </row>
    <row r="262" spans="6:6">
      <c r="F262" s="275"/>
    </row>
    <row r="263" spans="6:6">
      <c r="F263" s="275"/>
    </row>
    <row r="264" spans="6:6">
      <c r="F264" s="275"/>
    </row>
    <row r="265" spans="6:6">
      <c r="F265" s="275"/>
    </row>
    <row r="266" spans="6:6">
      <c r="F266" s="275"/>
    </row>
    <row r="267" spans="6:6">
      <c r="F267" s="275"/>
    </row>
    <row r="268" spans="6:6">
      <c r="F268" s="275"/>
    </row>
    <row r="269" spans="6:6">
      <c r="F269" s="275"/>
    </row>
    <row r="270" spans="6:6">
      <c r="F270" s="275"/>
    </row>
    <row r="271" spans="6:6">
      <c r="F271" s="275"/>
    </row>
    <row r="272" spans="6:6">
      <c r="F272" s="275"/>
    </row>
    <row r="273" spans="6:6">
      <c r="F273" s="275"/>
    </row>
    <row r="274" spans="6:6">
      <c r="F274" s="275"/>
    </row>
    <row r="275" spans="6:6">
      <c r="F275" s="275"/>
    </row>
    <row r="276" spans="6:6">
      <c r="F276" s="275"/>
    </row>
    <row r="277" spans="6:6">
      <c r="F277" s="275"/>
    </row>
    <row r="278" spans="6:6">
      <c r="F278" s="275"/>
    </row>
    <row r="279" spans="6:6">
      <c r="F279" s="275"/>
    </row>
    <row r="280" spans="6:6">
      <c r="F280" s="275"/>
    </row>
    <row r="281" spans="6:6">
      <c r="F281" s="275"/>
    </row>
    <row r="282" spans="6:6">
      <c r="F282" s="275"/>
    </row>
    <row r="283" spans="6:6">
      <c r="F283" s="275"/>
    </row>
    <row r="284" spans="6:6">
      <c r="F284" s="275"/>
    </row>
    <row r="285" spans="6:6">
      <c r="F285" s="275"/>
    </row>
    <row r="286" spans="6:6">
      <c r="F286" s="275"/>
    </row>
    <row r="287" spans="6:6">
      <c r="F287" s="275"/>
    </row>
    <row r="288" spans="6:6">
      <c r="F288" s="275"/>
    </row>
    <row r="289" spans="6:6">
      <c r="F289" s="275"/>
    </row>
    <row r="290" spans="6:6">
      <c r="F290" s="275"/>
    </row>
    <row r="291" spans="6:6">
      <c r="F291" s="275"/>
    </row>
    <row r="292" spans="6:6">
      <c r="F292" s="275"/>
    </row>
    <row r="293" spans="6:6">
      <c r="F293" s="275"/>
    </row>
    <row r="294" spans="6:6">
      <c r="F294" s="275"/>
    </row>
    <row r="295" spans="6:6">
      <c r="F295" s="275"/>
    </row>
    <row r="296" spans="6:6">
      <c r="F296" s="275"/>
    </row>
    <row r="297" spans="6:6">
      <c r="F297" s="275"/>
    </row>
    <row r="298" spans="6:6">
      <c r="F298" s="275"/>
    </row>
    <row r="299" spans="6:6">
      <c r="F299" s="275"/>
    </row>
    <row r="300" spans="6:6">
      <c r="F300" s="275"/>
    </row>
    <row r="301" spans="6:6">
      <c r="F301" s="275"/>
    </row>
    <row r="302" spans="6:6">
      <c r="F302" s="275"/>
    </row>
    <row r="303" spans="6:6">
      <c r="F303" s="275"/>
    </row>
    <row r="304" spans="6:6">
      <c r="F304" s="275"/>
    </row>
    <row r="305" spans="6:6">
      <c r="F305" s="275"/>
    </row>
    <row r="306" spans="6:6">
      <c r="F306" s="275"/>
    </row>
    <row r="307" spans="6:6">
      <c r="F307" s="275"/>
    </row>
    <row r="308" spans="6:6">
      <c r="F308" s="275"/>
    </row>
    <row r="309" spans="6:6">
      <c r="F309" s="275"/>
    </row>
    <row r="310" spans="6:6">
      <c r="F310" s="275"/>
    </row>
    <row r="311" spans="6:6">
      <c r="F311" s="275"/>
    </row>
    <row r="312" spans="6:6">
      <c r="F312" s="275"/>
    </row>
    <row r="313" spans="6:6">
      <c r="F313" s="275"/>
    </row>
    <row r="314" spans="6:6">
      <c r="F314" s="275"/>
    </row>
    <row r="315" spans="6:6">
      <c r="F315" s="275"/>
    </row>
    <row r="316" spans="6:6">
      <c r="F316" s="275"/>
    </row>
    <row r="317" spans="6:6">
      <c r="F317" s="275"/>
    </row>
    <row r="318" spans="6:6">
      <c r="F318" s="275"/>
    </row>
    <row r="319" spans="6:6">
      <c r="F319" s="275"/>
    </row>
    <row r="320" spans="6:6">
      <c r="F320" s="275"/>
    </row>
    <row r="321" spans="6:6">
      <c r="F321" s="275"/>
    </row>
    <row r="322" spans="6:6">
      <c r="F322" s="275"/>
    </row>
    <row r="323" spans="6:6">
      <c r="F323" s="275"/>
    </row>
    <row r="324" spans="6:6">
      <c r="F324" s="275"/>
    </row>
    <row r="325" spans="6:6">
      <c r="F325" s="275"/>
    </row>
    <row r="326" spans="6:6">
      <c r="F326" s="275"/>
    </row>
    <row r="327" spans="6:6">
      <c r="F327" s="275"/>
    </row>
    <row r="328" spans="6:6">
      <c r="F328" s="275"/>
    </row>
    <row r="329" spans="6:6">
      <c r="F329" s="275"/>
    </row>
    <row r="330" spans="6:6">
      <c r="F330" s="275"/>
    </row>
    <row r="331" spans="6:6">
      <c r="F331" s="275"/>
    </row>
    <row r="332" spans="6:6">
      <c r="F332" s="275"/>
    </row>
    <row r="333" spans="6:6">
      <c r="F333" s="275"/>
    </row>
    <row r="334" spans="6:6">
      <c r="F334" s="275"/>
    </row>
    <row r="335" spans="6:6">
      <c r="F335" s="275"/>
    </row>
    <row r="336" spans="6:6">
      <c r="F336" s="275"/>
    </row>
    <row r="337" spans="6:6">
      <c r="F337" s="275"/>
    </row>
    <row r="338" spans="6:6">
      <c r="F338" s="275"/>
    </row>
    <row r="339" spans="6:6">
      <c r="F339" s="275"/>
    </row>
    <row r="340" spans="6:6">
      <c r="F340" s="275"/>
    </row>
    <row r="341" spans="6:6">
      <c r="F341" s="275"/>
    </row>
    <row r="342" spans="6:6">
      <c r="F342" s="275"/>
    </row>
    <row r="343" spans="6:6">
      <c r="F343" s="275"/>
    </row>
    <row r="344" spans="6:6">
      <c r="F344" s="275"/>
    </row>
    <row r="345" spans="6:6">
      <c r="F345" s="275"/>
    </row>
    <row r="346" spans="6:6">
      <c r="F346" s="275"/>
    </row>
    <row r="347" spans="6:6">
      <c r="F347" s="275"/>
    </row>
    <row r="348" spans="6:6">
      <c r="F348" s="275"/>
    </row>
    <row r="349" spans="6:6">
      <c r="F349" s="275"/>
    </row>
    <row r="350" spans="6:6">
      <c r="F350" s="275"/>
    </row>
    <row r="351" spans="6:6">
      <c r="F351" s="275"/>
    </row>
    <row r="352" spans="6:6">
      <c r="F352" s="275"/>
    </row>
    <row r="353" spans="6:6">
      <c r="F353" s="275"/>
    </row>
    <row r="354" spans="6:6">
      <c r="F354" s="275"/>
    </row>
    <row r="355" spans="6:6">
      <c r="F355" s="275"/>
    </row>
    <row r="356" spans="6:6">
      <c r="F356" s="275"/>
    </row>
    <row r="357" spans="6:6">
      <c r="F357" s="275"/>
    </row>
    <row r="358" spans="6:6">
      <c r="F358" s="275"/>
    </row>
    <row r="359" spans="6:6">
      <c r="F359" s="275"/>
    </row>
    <row r="360" spans="6:6">
      <c r="F360" s="275"/>
    </row>
    <row r="361" spans="6:6">
      <c r="F361" s="275"/>
    </row>
    <row r="362" spans="6:6">
      <c r="F362" s="275"/>
    </row>
    <row r="363" spans="6:6">
      <c r="F363" s="275"/>
    </row>
    <row r="364" spans="6:6">
      <c r="F364" s="275"/>
    </row>
    <row r="365" spans="6:6">
      <c r="F365" s="275"/>
    </row>
    <row r="366" spans="6:6">
      <c r="F366" s="275"/>
    </row>
    <row r="367" spans="6:6">
      <c r="F367" s="275"/>
    </row>
    <row r="368" spans="6:6">
      <c r="F368" s="275"/>
    </row>
    <row r="369" spans="6:6">
      <c r="F369" s="275"/>
    </row>
    <row r="370" spans="6:6">
      <c r="F370" s="275"/>
    </row>
    <row r="371" spans="6:6">
      <c r="F371" s="275"/>
    </row>
    <row r="372" spans="6:6">
      <c r="F372" s="275"/>
    </row>
    <row r="373" spans="6:6">
      <c r="F373" s="275"/>
    </row>
    <row r="374" spans="6:6">
      <c r="F374" s="275"/>
    </row>
    <row r="375" spans="6:6">
      <c r="F375" s="275"/>
    </row>
    <row r="376" spans="6:6">
      <c r="F376" s="275"/>
    </row>
    <row r="377" spans="6:6">
      <c r="F377" s="275"/>
    </row>
    <row r="378" spans="6:6">
      <c r="F378" s="275"/>
    </row>
    <row r="379" spans="6:6">
      <c r="F379" s="275"/>
    </row>
    <row r="380" spans="6:6">
      <c r="F380" s="275"/>
    </row>
    <row r="381" spans="6:6">
      <c r="F381" s="275"/>
    </row>
    <row r="382" spans="6:6">
      <c r="F382" s="275"/>
    </row>
    <row r="383" spans="6:6">
      <c r="F383" s="275"/>
    </row>
    <row r="384" spans="6:6">
      <c r="F384" s="275"/>
    </row>
    <row r="385" spans="6:6">
      <c r="F385" s="275"/>
    </row>
    <row r="386" spans="6:6">
      <c r="F386" s="275"/>
    </row>
    <row r="387" spans="6:6">
      <c r="F387" s="275"/>
    </row>
    <row r="388" spans="6:6">
      <c r="F388" s="275"/>
    </row>
    <row r="389" spans="6:6">
      <c r="F389" s="275"/>
    </row>
    <row r="390" spans="6:6">
      <c r="F390" s="275"/>
    </row>
    <row r="391" spans="6:6">
      <c r="F391" s="275"/>
    </row>
    <row r="392" spans="6:6">
      <c r="F392" s="275"/>
    </row>
    <row r="393" spans="6:6">
      <c r="F393" s="275"/>
    </row>
    <row r="394" spans="6:6">
      <c r="F394" s="275"/>
    </row>
    <row r="395" spans="6:6">
      <c r="F395" s="275"/>
    </row>
    <row r="396" spans="6:6">
      <c r="F396" s="275"/>
    </row>
    <row r="397" spans="6:6">
      <c r="F397" s="275"/>
    </row>
    <row r="398" spans="6:6">
      <c r="F398" s="275"/>
    </row>
    <row r="399" spans="6:6">
      <c r="F399" s="275"/>
    </row>
    <row r="400" spans="6:6">
      <c r="F400" s="275"/>
    </row>
    <row r="401" spans="6:6">
      <c r="F401" s="275"/>
    </row>
    <row r="402" spans="6:6">
      <c r="F402" s="275"/>
    </row>
    <row r="403" spans="6:6">
      <c r="F403" s="275"/>
    </row>
    <row r="404" spans="6:6">
      <c r="F404" s="275"/>
    </row>
    <row r="405" spans="6:6">
      <c r="F405" s="275"/>
    </row>
    <row r="406" spans="6:6">
      <c r="F406" s="275"/>
    </row>
    <row r="407" spans="6:6">
      <c r="F407" s="275"/>
    </row>
    <row r="408" spans="6:6">
      <c r="F408" s="275"/>
    </row>
    <row r="409" spans="6:6">
      <c r="F409" s="275"/>
    </row>
    <row r="410" spans="6:6">
      <c r="F410" s="275"/>
    </row>
    <row r="411" spans="6:6">
      <c r="F411" s="275"/>
    </row>
    <row r="412" spans="6:6">
      <c r="F412" s="275"/>
    </row>
    <row r="413" spans="6:6">
      <c r="F413" s="275"/>
    </row>
    <row r="414" spans="6:6">
      <c r="F414" s="275"/>
    </row>
    <row r="415" spans="6:6">
      <c r="F415" s="275"/>
    </row>
    <row r="416" spans="6:6">
      <c r="F416" s="275"/>
    </row>
    <row r="417" spans="6:6">
      <c r="F417" s="275"/>
    </row>
    <row r="418" spans="6:6">
      <c r="F418" s="275"/>
    </row>
    <row r="419" spans="6:6">
      <c r="F419" s="275"/>
    </row>
    <row r="420" spans="6:6">
      <c r="F420" s="275"/>
    </row>
    <row r="421" spans="6:6">
      <c r="F421" s="275"/>
    </row>
    <row r="422" spans="6:6">
      <c r="F422" s="275"/>
    </row>
    <row r="423" spans="6:6">
      <c r="F423" s="275"/>
    </row>
    <row r="424" spans="6:6">
      <c r="F424" s="275"/>
    </row>
    <row r="425" spans="6:6">
      <c r="F425" s="275"/>
    </row>
    <row r="426" spans="6:6">
      <c r="F426" s="275"/>
    </row>
    <row r="427" spans="6:6">
      <c r="F427" s="275"/>
    </row>
    <row r="428" spans="6:6">
      <c r="F428" s="275"/>
    </row>
    <row r="429" spans="6:6">
      <c r="F429" s="275"/>
    </row>
    <row r="430" spans="6:6">
      <c r="F430" s="275"/>
    </row>
    <row r="431" spans="6:6">
      <c r="F431" s="275"/>
    </row>
    <row r="432" spans="6:6">
      <c r="F432" s="275"/>
    </row>
    <row r="433" spans="6:6">
      <c r="F433" s="275"/>
    </row>
    <row r="434" spans="6:6">
      <c r="F434" s="275"/>
    </row>
    <row r="435" spans="6:6">
      <c r="F435" s="275"/>
    </row>
    <row r="436" spans="6:6">
      <c r="F436" s="275"/>
    </row>
    <row r="437" spans="6:6">
      <c r="F437" s="275"/>
    </row>
    <row r="438" spans="6:6">
      <c r="F438" s="275"/>
    </row>
    <row r="439" spans="6:6">
      <c r="F439" s="275"/>
    </row>
    <row r="440" spans="6:6">
      <c r="F440" s="275"/>
    </row>
    <row r="441" spans="6:6">
      <c r="F441" s="275"/>
    </row>
    <row r="442" spans="6:6">
      <c r="F442" s="275"/>
    </row>
    <row r="443" spans="6:6">
      <c r="F443" s="275"/>
    </row>
    <row r="444" spans="6:6">
      <c r="F444" s="275"/>
    </row>
    <row r="445" spans="6:6">
      <c r="F445" s="275"/>
    </row>
    <row r="446" spans="6:6">
      <c r="F446" s="275"/>
    </row>
    <row r="447" spans="6:6">
      <c r="F447" s="275"/>
    </row>
    <row r="448" spans="6:6">
      <c r="F448" s="275"/>
    </row>
    <row r="449" spans="6:6">
      <c r="F449" s="275"/>
    </row>
    <row r="450" spans="6:6">
      <c r="F450" s="275"/>
    </row>
    <row r="451" spans="6:6">
      <c r="F451" s="275"/>
    </row>
    <row r="452" spans="6:6">
      <c r="F452" s="275"/>
    </row>
    <row r="453" spans="6:6">
      <c r="F453" s="275"/>
    </row>
    <row r="454" spans="6:6">
      <c r="F454" s="275"/>
    </row>
    <row r="455" spans="6:6">
      <c r="F455" s="275"/>
    </row>
    <row r="456" spans="6:6">
      <c r="F456" s="275"/>
    </row>
    <row r="457" spans="6:6">
      <c r="F457" s="275"/>
    </row>
    <row r="458" spans="6:6">
      <c r="F458" s="275"/>
    </row>
    <row r="459" spans="6:6">
      <c r="F459" s="275"/>
    </row>
    <row r="460" spans="6:6">
      <c r="F460" s="275"/>
    </row>
    <row r="461" spans="6:6">
      <c r="F461" s="275"/>
    </row>
    <row r="462" spans="6:6">
      <c r="F462" s="275"/>
    </row>
    <row r="463" spans="6:6">
      <c r="F463" s="275"/>
    </row>
    <row r="464" spans="6:6">
      <c r="F464" s="275"/>
    </row>
    <row r="465" spans="6:6">
      <c r="F465" s="275"/>
    </row>
    <row r="466" spans="6:6">
      <c r="F466" s="275"/>
    </row>
    <row r="467" spans="6:6">
      <c r="F467" s="275"/>
    </row>
    <row r="468" spans="6:6">
      <c r="F468" s="275"/>
    </row>
    <row r="469" spans="6:6">
      <c r="F469" s="275"/>
    </row>
    <row r="470" spans="6:6">
      <c r="F470" s="275"/>
    </row>
    <row r="471" spans="6:6">
      <c r="F471" s="275"/>
    </row>
    <row r="472" spans="6:6">
      <c r="F472" s="275"/>
    </row>
    <row r="473" spans="6:6">
      <c r="F473" s="275"/>
    </row>
    <row r="474" spans="6:6">
      <c r="F474" s="275"/>
    </row>
    <row r="475" spans="6:6">
      <c r="F475" s="275"/>
    </row>
    <row r="476" spans="6:6">
      <c r="F476" s="275"/>
    </row>
    <row r="477" spans="6:6">
      <c r="F477" s="275"/>
    </row>
    <row r="478" spans="6:6">
      <c r="F478" s="275"/>
    </row>
    <row r="479" spans="6:6">
      <c r="F479" s="275"/>
    </row>
    <row r="480" spans="6:6">
      <c r="F480" s="275"/>
    </row>
    <row r="481" spans="6:6">
      <c r="F481" s="275"/>
    </row>
    <row r="482" spans="6:6">
      <c r="F482" s="275"/>
    </row>
    <row r="483" spans="6:6">
      <c r="F483" s="275"/>
    </row>
    <row r="484" spans="6:6">
      <c r="F484" s="275"/>
    </row>
    <row r="485" spans="6:6">
      <c r="F485" s="275"/>
    </row>
    <row r="486" spans="6:6">
      <c r="F486" s="275"/>
    </row>
    <row r="487" spans="6:6">
      <c r="F487" s="275"/>
    </row>
    <row r="488" spans="6:6">
      <c r="F488" s="275"/>
    </row>
    <row r="489" spans="6:6">
      <c r="F489" s="275"/>
    </row>
    <row r="490" spans="6:6">
      <c r="F490" s="275"/>
    </row>
    <row r="491" spans="6:6">
      <c r="F491" s="275"/>
    </row>
    <row r="492" spans="6:6">
      <c r="F492" s="275"/>
    </row>
    <row r="493" spans="6:6">
      <c r="F493" s="275"/>
    </row>
    <row r="494" spans="6:6">
      <c r="F494" s="275"/>
    </row>
    <row r="495" spans="6:6">
      <c r="F495" s="275"/>
    </row>
    <row r="496" spans="6:6">
      <c r="F496" s="275"/>
    </row>
    <row r="497" spans="6:6">
      <c r="F497" s="275"/>
    </row>
    <row r="498" spans="6:6">
      <c r="F498" s="275"/>
    </row>
    <row r="499" spans="6:6">
      <c r="F499" s="275"/>
    </row>
    <row r="500" spans="6:6">
      <c r="F500" s="275"/>
    </row>
    <row r="501" spans="6:6">
      <c r="F501" s="275"/>
    </row>
    <row r="502" spans="6:6">
      <c r="F502" s="275"/>
    </row>
    <row r="503" spans="6:6">
      <c r="F503" s="275"/>
    </row>
    <row r="504" spans="6:6">
      <c r="F504" s="275"/>
    </row>
    <row r="505" spans="6:6">
      <c r="F505" s="275"/>
    </row>
    <row r="506" spans="6:6">
      <c r="F506" s="275"/>
    </row>
    <row r="507" spans="6:6">
      <c r="F507" s="275"/>
    </row>
    <row r="508" spans="6:6">
      <c r="F508" s="275"/>
    </row>
    <row r="509" spans="6:6">
      <c r="F509" s="275"/>
    </row>
    <row r="510" spans="6:6">
      <c r="F510" s="275"/>
    </row>
    <row r="511" spans="6:6">
      <c r="F511" s="275"/>
    </row>
    <row r="512" spans="6:6">
      <c r="F512" s="275"/>
    </row>
    <row r="513" spans="6:6">
      <c r="F513" s="275"/>
    </row>
    <row r="514" spans="6:6">
      <c r="F514" s="275"/>
    </row>
    <row r="515" spans="6:6">
      <c r="F515" s="275"/>
    </row>
    <row r="516" spans="6:6">
      <c r="F516" s="275"/>
    </row>
    <row r="517" spans="6:6">
      <c r="F517" s="275"/>
    </row>
    <row r="518" spans="6:6">
      <c r="F518" s="275"/>
    </row>
    <row r="519" spans="6:6">
      <c r="F519" s="275"/>
    </row>
    <row r="520" spans="6:6">
      <c r="F520" s="275"/>
    </row>
    <row r="521" spans="6:6">
      <c r="F521" s="275"/>
    </row>
    <row r="522" spans="6:6">
      <c r="F522" s="275"/>
    </row>
    <row r="523" spans="6:6">
      <c r="F523" s="275"/>
    </row>
    <row r="524" spans="6:6">
      <c r="F524" s="275"/>
    </row>
    <row r="525" spans="6:6">
      <c r="F525" s="275"/>
    </row>
    <row r="526" spans="6:6">
      <c r="F526" s="275"/>
    </row>
    <row r="527" spans="6:6">
      <c r="F527" s="275"/>
    </row>
    <row r="528" spans="6:6">
      <c r="F528" s="275"/>
    </row>
    <row r="529" spans="6:6">
      <c r="F529" s="275"/>
    </row>
    <row r="530" spans="6:6">
      <c r="F530" s="275"/>
    </row>
    <row r="531" spans="6:6">
      <c r="F531" s="275"/>
    </row>
    <row r="532" spans="6:6">
      <c r="F532" s="275"/>
    </row>
    <row r="533" spans="6:6">
      <c r="F533" s="275"/>
    </row>
    <row r="534" spans="6:6">
      <c r="F534" s="275"/>
    </row>
    <row r="535" spans="6:6">
      <c r="F535" s="275"/>
    </row>
    <row r="536" spans="6:6">
      <c r="F536" s="275"/>
    </row>
    <row r="537" spans="6:6">
      <c r="F537" s="275"/>
    </row>
    <row r="538" spans="6:6">
      <c r="F538" s="275"/>
    </row>
    <row r="539" spans="6:6">
      <c r="F539" s="275"/>
    </row>
    <row r="540" spans="6:6">
      <c r="F540" s="275"/>
    </row>
    <row r="541" spans="6:6">
      <c r="F541" s="275"/>
    </row>
    <row r="542" spans="6:6">
      <c r="F542" s="275"/>
    </row>
    <row r="543" spans="6:6">
      <c r="F543" s="275"/>
    </row>
    <row r="544" spans="6:6">
      <c r="F544" s="275"/>
    </row>
    <row r="545" spans="6:6">
      <c r="F545" s="275"/>
    </row>
    <row r="546" spans="6:6">
      <c r="F546" s="275"/>
    </row>
    <row r="547" spans="6:6">
      <c r="F547" s="275"/>
    </row>
    <row r="548" spans="6:6">
      <c r="F548" s="275"/>
    </row>
    <row r="549" spans="6:6">
      <c r="F549" s="275"/>
    </row>
    <row r="550" spans="6:6">
      <c r="F550" s="275"/>
    </row>
    <row r="551" spans="6:6">
      <c r="F551" s="275"/>
    </row>
    <row r="552" spans="6:6">
      <c r="F552" s="275"/>
    </row>
    <row r="553" spans="6:6">
      <c r="F553" s="275"/>
    </row>
    <row r="554" spans="6:6">
      <c r="F554" s="275"/>
    </row>
    <row r="555" spans="6:6">
      <c r="F555" s="275"/>
    </row>
    <row r="556" spans="6:6">
      <c r="F556" s="275"/>
    </row>
    <row r="557" spans="6:6">
      <c r="F557" s="275"/>
    </row>
    <row r="558" spans="6:6">
      <c r="F558" s="275"/>
    </row>
    <row r="559" spans="6:6">
      <c r="F559" s="275"/>
    </row>
    <row r="560" spans="6:6">
      <c r="F560" s="275"/>
    </row>
    <row r="561" spans="6:6">
      <c r="F561" s="275"/>
    </row>
    <row r="562" spans="6:6">
      <c r="F562" s="275"/>
    </row>
    <row r="563" spans="6:6">
      <c r="F563" s="275"/>
    </row>
    <row r="564" spans="6:6">
      <c r="F564" s="275"/>
    </row>
    <row r="565" spans="6:6">
      <c r="F565" s="275"/>
    </row>
    <row r="566" spans="6:6">
      <c r="F566" s="275"/>
    </row>
    <row r="567" spans="6:6">
      <c r="F567" s="275"/>
    </row>
    <row r="568" spans="6:6">
      <c r="F568" s="275"/>
    </row>
    <row r="569" spans="6:6">
      <c r="F569" s="275"/>
    </row>
    <row r="570" spans="6:6">
      <c r="F570" s="275"/>
    </row>
    <row r="571" spans="6:6">
      <c r="F571" s="275"/>
    </row>
    <row r="572" spans="6:6">
      <c r="F572" s="275"/>
    </row>
    <row r="573" spans="6:6">
      <c r="F573" s="275"/>
    </row>
    <row r="574" spans="6:6">
      <c r="F574" s="275"/>
    </row>
    <row r="575" spans="6:6">
      <c r="F575" s="275"/>
    </row>
    <row r="576" spans="6:6">
      <c r="F576" s="275"/>
    </row>
    <row r="577" spans="6:6">
      <c r="F577" s="275"/>
    </row>
    <row r="578" spans="6:6">
      <c r="F578" s="275"/>
    </row>
    <row r="579" spans="6:6">
      <c r="F579" s="275"/>
    </row>
    <row r="580" spans="6:6">
      <c r="F580" s="275"/>
    </row>
    <row r="581" spans="6:6">
      <c r="F581" s="275"/>
    </row>
    <row r="582" spans="6:6">
      <c r="F582" s="275"/>
    </row>
    <row r="583" spans="6:6">
      <c r="F583" s="275"/>
    </row>
    <row r="584" spans="6:6">
      <c r="F584" s="275"/>
    </row>
    <row r="585" spans="6:6">
      <c r="F585" s="275"/>
    </row>
    <row r="586" spans="6:6">
      <c r="F586" s="275"/>
    </row>
    <row r="587" spans="6:6">
      <c r="F587" s="275"/>
    </row>
    <row r="588" spans="6:6">
      <c r="F588" s="275"/>
    </row>
    <row r="589" spans="6:6">
      <c r="F589" s="275"/>
    </row>
    <row r="590" spans="6:6">
      <c r="F590" s="275"/>
    </row>
    <row r="591" spans="6:6">
      <c r="F591" s="275"/>
    </row>
    <row r="592" spans="6:6">
      <c r="F592" s="275"/>
    </row>
    <row r="593" spans="6:6">
      <c r="F593" s="275"/>
    </row>
    <row r="594" spans="6:6">
      <c r="F594" s="275"/>
    </row>
    <row r="595" spans="6:6">
      <c r="F595" s="275"/>
    </row>
    <row r="596" spans="6:6">
      <c r="F596" s="275"/>
    </row>
    <row r="597" spans="6:6">
      <c r="F597" s="275"/>
    </row>
    <row r="598" spans="6:6">
      <c r="F598" s="275"/>
    </row>
    <row r="599" spans="6:6">
      <c r="F599" s="275"/>
    </row>
    <row r="600" spans="6:6">
      <c r="F600" s="275"/>
    </row>
    <row r="601" spans="6:6">
      <c r="F601" s="275"/>
    </row>
    <row r="602" spans="6:6">
      <c r="F602" s="275"/>
    </row>
    <row r="603" spans="6:6">
      <c r="F603" s="275"/>
    </row>
    <row r="604" spans="6:6">
      <c r="F604" s="275"/>
    </row>
    <row r="605" spans="6:6">
      <c r="F605" s="275"/>
    </row>
    <row r="606" spans="6:6">
      <c r="F606" s="275"/>
    </row>
    <row r="607" spans="6:6">
      <c r="F607" s="275"/>
    </row>
    <row r="608" spans="6:6">
      <c r="F608" s="275"/>
    </row>
    <row r="609" spans="6:6">
      <c r="F609" s="275"/>
    </row>
    <row r="610" spans="6:6">
      <c r="F610" s="275"/>
    </row>
    <row r="611" spans="6:6">
      <c r="F611" s="275"/>
    </row>
    <row r="612" spans="6:6">
      <c r="F612" s="275"/>
    </row>
    <row r="613" spans="6:6">
      <c r="F613" s="275"/>
    </row>
    <row r="614" spans="6:6">
      <c r="F614" s="275"/>
    </row>
    <row r="615" spans="6:6">
      <c r="F615" s="275"/>
    </row>
    <row r="616" spans="6:6">
      <c r="F616" s="275"/>
    </row>
    <row r="617" spans="6:6">
      <c r="F617" s="275"/>
    </row>
    <row r="618" spans="6:6">
      <c r="F618" s="275"/>
    </row>
    <row r="619" spans="6:6">
      <c r="F619" s="275"/>
    </row>
    <row r="620" spans="6:6">
      <c r="F620" s="275"/>
    </row>
    <row r="621" spans="6:6">
      <c r="F621" s="275"/>
    </row>
    <row r="622" spans="6:6">
      <c r="F622" s="275"/>
    </row>
    <row r="623" spans="6:6">
      <c r="F623" s="275"/>
    </row>
    <row r="624" spans="6:6">
      <c r="F624" s="275"/>
    </row>
    <row r="625" spans="6:6">
      <c r="F625" s="275"/>
    </row>
    <row r="626" spans="6:6">
      <c r="F626" s="275"/>
    </row>
    <row r="627" spans="6:6">
      <c r="F627" s="275"/>
    </row>
    <row r="628" spans="6:6">
      <c r="F628" s="275"/>
    </row>
    <row r="629" spans="6:6">
      <c r="F629" s="275"/>
    </row>
    <row r="630" spans="6:6">
      <c r="F630" s="275"/>
    </row>
    <row r="631" spans="6:6">
      <c r="F631" s="275"/>
    </row>
    <row r="632" spans="6:6">
      <c r="F632" s="275"/>
    </row>
    <row r="633" spans="6:6">
      <c r="F633" s="275"/>
    </row>
    <row r="634" spans="6:6">
      <c r="F634" s="275"/>
    </row>
    <row r="635" spans="6:6">
      <c r="F635" s="275"/>
    </row>
    <row r="636" spans="6:6">
      <c r="F636" s="275"/>
    </row>
    <row r="637" spans="6:6">
      <c r="F637" s="275"/>
    </row>
    <row r="638" spans="6:6">
      <c r="F638" s="275"/>
    </row>
    <row r="639" spans="6:6">
      <c r="F639" s="275"/>
    </row>
    <row r="640" spans="6:6">
      <c r="F640" s="275"/>
    </row>
    <row r="641" spans="6:6">
      <c r="F641" s="275"/>
    </row>
    <row r="642" spans="6:6">
      <c r="F642" s="275"/>
    </row>
    <row r="643" spans="6:6">
      <c r="F643" s="275"/>
    </row>
    <row r="644" spans="6:6">
      <c r="F644" s="275"/>
    </row>
    <row r="645" spans="6:6">
      <c r="F645" s="275"/>
    </row>
    <row r="646" spans="6:6">
      <c r="F646" s="275"/>
    </row>
    <row r="647" spans="6:6">
      <c r="F647" s="275"/>
    </row>
    <row r="648" spans="6:6">
      <c r="F648" s="275"/>
    </row>
    <row r="649" spans="6:6">
      <c r="F649" s="275"/>
    </row>
    <row r="650" spans="6:6">
      <c r="F650" s="275"/>
    </row>
    <row r="651" spans="6:6">
      <c r="F651" s="275"/>
    </row>
    <row r="652" spans="6:6">
      <c r="F652" s="275"/>
    </row>
    <row r="653" spans="6:6">
      <c r="F653" s="275"/>
    </row>
    <row r="654" spans="6:6">
      <c r="F654" s="275"/>
    </row>
    <row r="655" spans="6:6">
      <c r="F655" s="275"/>
    </row>
    <row r="656" spans="6:6">
      <c r="F656" s="275"/>
    </row>
    <row r="657" spans="6:6">
      <c r="F657" s="275"/>
    </row>
    <row r="658" spans="6:6">
      <c r="F658" s="275"/>
    </row>
    <row r="659" spans="6:6">
      <c r="F659" s="275"/>
    </row>
    <row r="660" spans="6:6">
      <c r="F660" s="275"/>
    </row>
    <row r="661" spans="6:6">
      <c r="F661" s="275"/>
    </row>
    <row r="662" spans="6:6">
      <c r="F662" s="275"/>
    </row>
    <row r="663" spans="6:6">
      <c r="F663" s="275"/>
    </row>
    <row r="664" spans="6:6">
      <c r="F664" s="275"/>
    </row>
    <row r="665" spans="6:6">
      <c r="F665" s="275"/>
    </row>
    <row r="666" spans="6:6">
      <c r="F666" s="275"/>
    </row>
    <row r="667" spans="6:6">
      <c r="F667" s="275"/>
    </row>
    <row r="668" spans="6:6">
      <c r="F668" s="275"/>
    </row>
    <row r="669" spans="6:6">
      <c r="F669" s="275"/>
    </row>
    <row r="670" spans="6:6">
      <c r="F670" s="275"/>
    </row>
    <row r="671" spans="6:6">
      <c r="F671" s="275"/>
    </row>
    <row r="672" spans="6:6">
      <c r="F672" s="275"/>
    </row>
    <row r="673" spans="6:6">
      <c r="F673" s="275"/>
    </row>
    <row r="674" spans="6:6">
      <c r="F674" s="275"/>
    </row>
    <row r="675" spans="6:6">
      <c r="F675" s="275"/>
    </row>
    <row r="676" spans="6:6">
      <c r="F676" s="275"/>
    </row>
    <row r="677" spans="6:6">
      <c r="F677" s="275"/>
    </row>
    <row r="678" spans="6:6">
      <c r="F678" s="275"/>
    </row>
    <row r="679" spans="6:6">
      <c r="F679" s="275"/>
    </row>
    <row r="680" spans="6:6">
      <c r="F680" s="275"/>
    </row>
    <row r="681" spans="6:6">
      <c r="F681" s="275"/>
    </row>
    <row r="682" spans="6:6">
      <c r="F682" s="275"/>
    </row>
    <row r="683" spans="6:6">
      <c r="F683" s="275"/>
    </row>
    <row r="684" spans="6:6">
      <c r="F684" s="275"/>
    </row>
    <row r="685" spans="6:6">
      <c r="F685" s="275"/>
    </row>
    <row r="686" spans="6:6">
      <c r="F686" s="275"/>
    </row>
    <row r="687" spans="6:6">
      <c r="F687" s="275"/>
    </row>
    <row r="688" spans="6:6">
      <c r="F688" s="275"/>
    </row>
    <row r="689" spans="6:6">
      <c r="F689" s="275"/>
    </row>
    <row r="690" spans="6:6">
      <c r="F690" s="275"/>
    </row>
    <row r="691" spans="6:6">
      <c r="F691" s="275"/>
    </row>
    <row r="692" spans="6:6">
      <c r="F692" s="275"/>
    </row>
    <row r="693" spans="6:6">
      <c r="F693" s="275"/>
    </row>
    <row r="694" spans="6:6">
      <c r="F694" s="275"/>
    </row>
    <row r="695" spans="6:6">
      <c r="F695" s="275"/>
    </row>
    <row r="696" spans="6:6">
      <c r="F696" s="275"/>
    </row>
    <row r="697" spans="6:6">
      <c r="F697" s="275"/>
    </row>
    <row r="698" spans="6:6">
      <c r="F698" s="275"/>
    </row>
    <row r="699" spans="6:6">
      <c r="F699" s="275"/>
    </row>
    <row r="700" spans="6:6">
      <c r="F700" s="275"/>
    </row>
    <row r="701" spans="6:6">
      <c r="F701" s="275"/>
    </row>
    <row r="702" spans="6:6">
      <c r="F702" s="275"/>
    </row>
    <row r="703" spans="6:6">
      <c r="F703" s="275"/>
    </row>
    <row r="704" spans="6:6">
      <c r="F704" s="275"/>
    </row>
    <row r="705" spans="6:6">
      <c r="F705" s="275"/>
    </row>
    <row r="706" spans="6:6">
      <c r="F706" s="275"/>
    </row>
    <row r="707" spans="6:6">
      <c r="F707" s="275"/>
    </row>
    <row r="708" spans="6:6">
      <c r="F708" s="275"/>
    </row>
    <row r="709" spans="6:6">
      <c r="F709" s="275"/>
    </row>
    <row r="710" spans="6:6">
      <c r="F710" s="275"/>
    </row>
    <row r="711" spans="6:6">
      <c r="F711" s="275"/>
    </row>
    <row r="712" spans="6:6">
      <c r="F712" s="275"/>
    </row>
    <row r="713" spans="6:6">
      <c r="F713" s="275"/>
    </row>
    <row r="714" spans="6:6">
      <c r="F714" s="275"/>
    </row>
    <row r="715" spans="6:6">
      <c r="F715" s="275"/>
    </row>
    <row r="716" spans="6:6">
      <c r="F716" s="275"/>
    </row>
    <row r="717" spans="6:6">
      <c r="F717" s="275"/>
    </row>
    <row r="718" spans="6:6">
      <c r="F718" s="275"/>
    </row>
    <row r="719" spans="6:6">
      <c r="F719" s="275"/>
    </row>
    <row r="720" spans="6:6">
      <c r="F720" s="275"/>
    </row>
    <row r="721" spans="6:6">
      <c r="F721" s="275"/>
    </row>
    <row r="722" spans="6:6">
      <c r="F722" s="275"/>
    </row>
    <row r="723" spans="6:6">
      <c r="F723" s="275"/>
    </row>
    <row r="724" spans="6:6">
      <c r="F724" s="275"/>
    </row>
    <row r="725" spans="6:6">
      <c r="F725" s="275"/>
    </row>
    <row r="726" spans="6:6">
      <c r="F726" s="275"/>
    </row>
    <row r="727" spans="6:6">
      <c r="F727" s="275"/>
    </row>
    <row r="728" spans="6:6">
      <c r="F728" s="275"/>
    </row>
    <row r="729" spans="6:6">
      <c r="F729" s="275"/>
    </row>
    <row r="730" spans="6:6">
      <c r="F730" s="275"/>
    </row>
    <row r="731" spans="6:6">
      <c r="F731" s="275"/>
    </row>
    <row r="732" spans="6:6">
      <c r="F732" s="275"/>
    </row>
    <row r="733" spans="6:6">
      <c r="F733" s="275"/>
    </row>
    <row r="734" spans="6:6">
      <c r="F734" s="275"/>
    </row>
    <row r="735" spans="6:6">
      <c r="F735" s="275"/>
    </row>
    <row r="736" spans="6:6">
      <c r="F736" s="275"/>
    </row>
    <row r="737" spans="6:6">
      <c r="F737" s="275"/>
    </row>
    <row r="738" spans="6:6">
      <c r="F738" s="275"/>
    </row>
    <row r="739" spans="6:6">
      <c r="F739" s="275"/>
    </row>
    <row r="740" spans="6:6">
      <c r="F740" s="275"/>
    </row>
    <row r="741" spans="6:6">
      <c r="F741" s="275"/>
    </row>
    <row r="742" spans="6:6">
      <c r="F742" s="275"/>
    </row>
    <row r="743" spans="6:6">
      <c r="F743" s="275"/>
    </row>
    <row r="744" spans="6:6">
      <c r="F744" s="275"/>
    </row>
    <row r="745" spans="6:6">
      <c r="F745" s="275"/>
    </row>
    <row r="746" spans="6:6">
      <c r="F746" s="275"/>
    </row>
    <row r="747" spans="6:6">
      <c r="F747" s="275"/>
    </row>
    <row r="748" spans="6:6">
      <c r="F748" s="275"/>
    </row>
    <row r="749" spans="6:6">
      <c r="F749" s="275"/>
    </row>
    <row r="750" spans="6:6">
      <c r="F750" s="275"/>
    </row>
    <row r="751" spans="6:6">
      <c r="F751" s="275"/>
    </row>
    <row r="752" spans="6:6">
      <c r="F752" s="275"/>
    </row>
    <row r="753" spans="6:6">
      <c r="F753" s="275"/>
    </row>
    <row r="754" spans="6:6">
      <c r="F754" s="275"/>
    </row>
    <row r="755" spans="6:6">
      <c r="F755" s="275"/>
    </row>
    <row r="756" spans="6:6">
      <c r="F756" s="275"/>
    </row>
    <row r="757" spans="6:6">
      <c r="F757" s="275"/>
    </row>
    <row r="758" spans="6:6">
      <c r="F758" s="275"/>
    </row>
    <row r="759" spans="6:6">
      <c r="F759" s="275"/>
    </row>
    <row r="760" spans="6:6">
      <c r="F760" s="275"/>
    </row>
    <row r="761" spans="6:6">
      <c r="F761" s="275"/>
    </row>
    <row r="762" spans="6:6">
      <c r="F762" s="275"/>
    </row>
    <row r="763" spans="6:6">
      <c r="F763" s="275"/>
    </row>
    <row r="764" spans="6:6">
      <c r="F764" s="275"/>
    </row>
    <row r="765" spans="6:6">
      <c r="F765" s="275"/>
    </row>
    <row r="766" spans="6:6">
      <c r="F766" s="275"/>
    </row>
    <row r="767" spans="6:6">
      <c r="F767" s="275"/>
    </row>
    <row r="768" spans="6:6">
      <c r="F768" s="275"/>
    </row>
    <row r="769" spans="6:6">
      <c r="F769" s="275"/>
    </row>
    <row r="770" spans="6:6">
      <c r="F770" s="275"/>
    </row>
    <row r="771" spans="6:6">
      <c r="F771" s="275"/>
    </row>
    <row r="772" spans="6:6">
      <c r="F772" s="275"/>
    </row>
    <row r="773" spans="6:6">
      <c r="F773" s="275"/>
    </row>
    <row r="774" spans="6:6">
      <c r="F774" s="275"/>
    </row>
    <row r="775" spans="6:6">
      <c r="F775" s="275"/>
    </row>
    <row r="776" spans="6:6">
      <c r="F776" s="275"/>
    </row>
    <row r="777" spans="6:6">
      <c r="F777" s="275"/>
    </row>
    <row r="778" spans="6:6">
      <c r="F778" s="275"/>
    </row>
    <row r="779" spans="6:6">
      <c r="F779" s="275"/>
    </row>
    <row r="780" spans="6:6">
      <c r="F780" s="275"/>
    </row>
    <row r="781" spans="6:6">
      <c r="F781" s="275"/>
    </row>
    <row r="782" spans="6:6">
      <c r="F782" s="275"/>
    </row>
    <row r="783" spans="6:6">
      <c r="F783" s="275"/>
    </row>
    <row r="784" spans="6:6">
      <c r="F784" s="275"/>
    </row>
    <row r="785" spans="6:6">
      <c r="F785" s="275"/>
    </row>
    <row r="786" spans="6:6">
      <c r="F786" s="275"/>
    </row>
    <row r="787" spans="6:6">
      <c r="F787" s="275"/>
    </row>
    <row r="788" spans="6:6">
      <c r="F788" s="275"/>
    </row>
    <row r="789" spans="6:6">
      <c r="F789" s="275"/>
    </row>
    <row r="790" spans="6:6">
      <c r="F790" s="275"/>
    </row>
    <row r="791" spans="6:6">
      <c r="F791" s="275"/>
    </row>
    <row r="792" spans="6:6">
      <c r="F792" s="275"/>
    </row>
    <row r="793" spans="6:6">
      <c r="F793" s="275"/>
    </row>
    <row r="794" spans="6:6">
      <c r="F794" s="275"/>
    </row>
    <row r="795" spans="6:6">
      <c r="F795" s="275"/>
    </row>
    <row r="796" spans="6:6">
      <c r="F796" s="275"/>
    </row>
    <row r="797" spans="6:6">
      <c r="F797" s="275"/>
    </row>
    <row r="798" spans="6:6">
      <c r="F798" s="275"/>
    </row>
    <row r="799" spans="6:6">
      <c r="F799" s="275"/>
    </row>
    <row r="800" spans="6:6">
      <c r="F800" s="275"/>
    </row>
    <row r="801" spans="6:6">
      <c r="F801" s="275"/>
    </row>
    <row r="802" spans="6:6">
      <c r="F802" s="275"/>
    </row>
    <row r="803" spans="6:6">
      <c r="F803" s="275"/>
    </row>
    <row r="804" spans="6:6">
      <c r="F804" s="275"/>
    </row>
    <row r="805" spans="6:6">
      <c r="F805" s="275"/>
    </row>
    <row r="806" spans="6:6">
      <c r="F806" s="275"/>
    </row>
    <row r="807" spans="6:6">
      <c r="F807" s="275"/>
    </row>
    <row r="808" spans="6:6">
      <c r="F808" s="275"/>
    </row>
    <row r="809" spans="6:6">
      <c r="F809" s="275"/>
    </row>
    <row r="810" spans="6:6">
      <c r="F810" s="275"/>
    </row>
    <row r="811" spans="6:6">
      <c r="F811" s="275"/>
    </row>
    <row r="812" spans="6:6">
      <c r="F812" s="275"/>
    </row>
    <row r="813" spans="6:6">
      <c r="F813" s="275"/>
    </row>
    <row r="814" spans="6:6">
      <c r="F814" s="275"/>
    </row>
    <row r="815" spans="6:6">
      <c r="F815" s="275"/>
    </row>
    <row r="816" spans="6:6">
      <c r="F816" s="275"/>
    </row>
    <row r="817" spans="6:6">
      <c r="F817" s="275"/>
    </row>
    <row r="818" spans="6:6">
      <c r="F818" s="275"/>
    </row>
    <row r="819" spans="6:6">
      <c r="F819" s="275"/>
    </row>
    <row r="820" spans="6:6">
      <c r="F820" s="275"/>
    </row>
    <row r="821" spans="6:6">
      <c r="F821" s="275"/>
    </row>
    <row r="822" spans="6:6">
      <c r="F822" s="275"/>
    </row>
    <row r="823" spans="6:6">
      <c r="F823" s="275"/>
    </row>
    <row r="824" spans="6:6">
      <c r="F824" s="275"/>
    </row>
    <row r="825" spans="6:6">
      <c r="F825" s="275"/>
    </row>
    <row r="826" spans="6:6">
      <c r="F826" s="275"/>
    </row>
    <row r="827" spans="6:6">
      <c r="F827" s="275"/>
    </row>
    <row r="828" spans="6:6">
      <c r="F828" s="275"/>
    </row>
    <row r="829" spans="6:6">
      <c r="F829" s="275"/>
    </row>
    <row r="830" spans="6:6">
      <c r="F830" s="275"/>
    </row>
    <row r="831" spans="6:6">
      <c r="F831" s="275"/>
    </row>
    <row r="832" spans="6:6">
      <c r="F832" s="275"/>
    </row>
    <row r="833" spans="6:6">
      <c r="F833" s="275"/>
    </row>
    <row r="834" spans="6:6">
      <c r="F834" s="275"/>
    </row>
    <row r="835" spans="6:6">
      <c r="F835" s="275"/>
    </row>
    <row r="836" spans="6:6">
      <c r="F836" s="275"/>
    </row>
    <row r="837" spans="6:6">
      <c r="F837" s="275"/>
    </row>
    <row r="838" spans="6:6">
      <c r="F838" s="275"/>
    </row>
    <row r="839" spans="6:6">
      <c r="F839" s="275"/>
    </row>
    <row r="840" spans="6:6">
      <c r="F840" s="275"/>
    </row>
    <row r="841" spans="6:6">
      <c r="F841" s="275"/>
    </row>
    <row r="842" spans="6:6">
      <c r="F842" s="275"/>
    </row>
    <row r="843" spans="6:6">
      <c r="F843" s="275"/>
    </row>
    <row r="844" spans="6:6">
      <c r="F844" s="275"/>
    </row>
    <row r="845" spans="6:6">
      <c r="F845" s="275"/>
    </row>
    <row r="846" spans="6:6">
      <c r="F846" s="275"/>
    </row>
    <row r="847" spans="6:6">
      <c r="F847" s="275"/>
    </row>
    <row r="848" spans="6:6">
      <c r="F848" s="275"/>
    </row>
    <row r="849" spans="6:6">
      <c r="F849" s="275"/>
    </row>
    <row r="850" spans="6:6">
      <c r="F850" s="275"/>
    </row>
    <row r="851" spans="6:6">
      <c r="F851" s="275"/>
    </row>
    <row r="852" spans="6:6">
      <c r="F852" s="275"/>
    </row>
    <row r="853" spans="6:6">
      <c r="F853" s="275"/>
    </row>
    <row r="854" spans="6:6">
      <c r="F854" s="275"/>
    </row>
    <row r="855" spans="6:6">
      <c r="F855" s="275"/>
    </row>
    <row r="856" spans="6:6">
      <c r="F856" s="275"/>
    </row>
    <row r="857" spans="6:6">
      <c r="F857" s="275"/>
    </row>
    <row r="858" spans="6:6">
      <c r="F858" s="275"/>
    </row>
    <row r="859" spans="6:6">
      <c r="F859" s="275"/>
    </row>
    <row r="860" spans="6:6">
      <c r="F860" s="275"/>
    </row>
    <row r="861" spans="6:6">
      <c r="F861" s="275"/>
    </row>
    <row r="862" spans="6:6">
      <c r="F862" s="275"/>
    </row>
    <row r="863" spans="6:6">
      <c r="F863" s="275"/>
    </row>
    <row r="864" spans="6:6">
      <c r="F864" s="275"/>
    </row>
    <row r="865" spans="6:6">
      <c r="F865" s="275"/>
    </row>
    <row r="866" spans="6:6">
      <c r="F866" s="275"/>
    </row>
    <row r="867" spans="6:6">
      <c r="F867" s="275"/>
    </row>
    <row r="868" spans="6:6">
      <c r="F868" s="275"/>
    </row>
    <row r="869" spans="6:6">
      <c r="F869" s="275"/>
    </row>
    <row r="870" spans="6:6">
      <c r="F870" s="275"/>
    </row>
    <row r="871" spans="6:6">
      <c r="F871" s="275"/>
    </row>
    <row r="872" spans="6:6">
      <c r="F872" s="275"/>
    </row>
    <row r="873" spans="6:6">
      <c r="F873" s="275"/>
    </row>
    <row r="874" spans="6:6">
      <c r="F874" s="275"/>
    </row>
    <row r="875" spans="6:6">
      <c r="F875" s="275"/>
    </row>
    <row r="876" spans="6:6">
      <c r="F876" s="275"/>
    </row>
    <row r="877" spans="6:6">
      <c r="F877" s="275"/>
    </row>
    <row r="878" spans="6:6">
      <c r="F878" s="275"/>
    </row>
    <row r="879" spans="6:6">
      <c r="F879" s="275"/>
    </row>
    <row r="880" spans="6:6">
      <c r="F880" s="275"/>
    </row>
    <row r="881" spans="6:6">
      <c r="F881" s="275"/>
    </row>
    <row r="882" spans="6:6">
      <c r="F882" s="275"/>
    </row>
    <row r="883" spans="6:6">
      <c r="F883" s="275"/>
    </row>
    <row r="884" spans="6:6">
      <c r="F884" s="275"/>
    </row>
    <row r="885" spans="6:6">
      <c r="F885" s="275"/>
    </row>
    <row r="886" spans="6:6">
      <c r="F886" s="275"/>
    </row>
    <row r="887" spans="6:6">
      <c r="F887" s="275"/>
    </row>
    <row r="888" spans="6:6">
      <c r="F888" s="275"/>
    </row>
    <row r="889" spans="6:6">
      <c r="F889" s="275"/>
    </row>
    <row r="890" spans="6:6">
      <c r="F890" s="275"/>
    </row>
    <row r="891" spans="6:6">
      <c r="F891" s="275"/>
    </row>
    <row r="892" spans="6:6">
      <c r="F892" s="275"/>
    </row>
    <row r="893" spans="6:6">
      <c r="F893" s="275"/>
    </row>
    <row r="894" spans="6:6">
      <c r="F894" s="275"/>
    </row>
    <row r="895" spans="6:6">
      <c r="F895" s="275"/>
    </row>
    <row r="896" spans="6:6">
      <c r="F896" s="275"/>
    </row>
    <row r="897" spans="6:6">
      <c r="F897" s="275"/>
    </row>
    <row r="898" spans="6:6">
      <c r="F898" s="275"/>
    </row>
    <row r="899" spans="6:6">
      <c r="F899" s="275"/>
    </row>
    <row r="900" spans="6:6">
      <c r="F900" s="275"/>
    </row>
    <row r="901" spans="6:6">
      <c r="F901" s="275"/>
    </row>
    <row r="902" spans="6:6">
      <c r="F902" s="275"/>
    </row>
    <row r="903" spans="6:6">
      <c r="F903" s="275"/>
    </row>
    <row r="904" spans="6:6">
      <c r="F904" s="275"/>
    </row>
    <row r="905" spans="6:6">
      <c r="F905" s="275"/>
    </row>
    <row r="906" spans="6:6">
      <c r="F906" s="275"/>
    </row>
    <row r="907" spans="6:6">
      <c r="F907" s="275"/>
    </row>
    <row r="908" spans="6:6">
      <c r="F908" s="275"/>
    </row>
    <row r="909" spans="6:6">
      <c r="F909" s="275"/>
    </row>
    <row r="910" spans="6:6">
      <c r="F910" s="275"/>
    </row>
    <row r="911" spans="6:6">
      <c r="F911" s="275"/>
    </row>
    <row r="912" spans="6:6">
      <c r="F912" s="275"/>
    </row>
    <row r="913" spans="6:6">
      <c r="F913" s="275"/>
    </row>
    <row r="914" spans="6:6">
      <c r="F914" s="275"/>
    </row>
    <row r="915" spans="6:6">
      <c r="F915" s="275"/>
    </row>
    <row r="916" spans="6:6">
      <c r="F916" s="275"/>
    </row>
    <row r="917" spans="6:6">
      <c r="F917" s="275"/>
    </row>
    <row r="918" spans="6:6">
      <c r="F918" s="275"/>
    </row>
    <row r="919" spans="6:6">
      <c r="F919" s="275"/>
    </row>
    <row r="920" spans="6:6">
      <c r="F920" s="275"/>
    </row>
    <row r="921" spans="6:6">
      <c r="F921" s="275"/>
    </row>
    <row r="922" spans="6:6">
      <c r="F922" s="275"/>
    </row>
    <row r="923" spans="6:6">
      <c r="F923" s="275"/>
    </row>
    <row r="924" spans="6:6">
      <c r="F924" s="275"/>
    </row>
    <row r="925" spans="6:6">
      <c r="F925" s="275"/>
    </row>
    <row r="926" spans="6:6">
      <c r="F926" s="275"/>
    </row>
    <row r="927" spans="6:6">
      <c r="F927" s="275"/>
    </row>
    <row r="928" spans="6:6">
      <c r="F928" s="275"/>
    </row>
    <row r="929" spans="6:6">
      <c r="F929" s="275"/>
    </row>
    <row r="930" spans="6:6">
      <c r="F930" s="275"/>
    </row>
    <row r="931" spans="6:6">
      <c r="F931" s="275"/>
    </row>
    <row r="932" spans="6:6">
      <c r="F932" s="275"/>
    </row>
    <row r="933" spans="6:6">
      <c r="F933" s="275"/>
    </row>
    <row r="934" spans="6:6">
      <c r="F934" s="275"/>
    </row>
    <row r="935" spans="6:6">
      <c r="F935" s="275"/>
    </row>
    <row r="936" spans="6:6">
      <c r="F936" s="275"/>
    </row>
    <row r="937" spans="6:6">
      <c r="F937" s="275"/>
    </row>
    <row r="938" spans="6:6">
      <c r="F938" s="275"/>
    </row>
    <row r="939" spans="6:6">
      <c r="F939" s="275"/>
    </row>
    <row r="940" spans="6:6">
      <c r="F940" s="275"/>
    </row>
    <row r="941" spans="6:6">
      <c r="F941" s="275"/>
    </row>
    <row r="942" spans="6:6">
      <c r="F942" s="275"/>
    </row>
    <row r="943" spans="6:6">
      <c r="F943" s="275"/>
    </row>
    <row r="944" spans="6:6">
      <c r="F944" s="275"/>
    </row>
    <row r="945" spans="6:6">
      <c r="F945" s="275"/>
    </row>
    <row r="946" spans="6:6">
      <c r="F946" s="275"/>
    </row>
    <row r="947" spans="6:6">
      <c r="F947" s="275"/>
    </row>
    <row r="948" spans="6:6">
      <c r="F948" s="275"/>
    </row>
    <row r="949" spans="6:6">
      <c r="F949" s="275"/>
    </row>
    <row r="950" spans="6:6">
      <c r="F950" s="275"/>
    </row>
    <row r="951" spans="6:6">
      <c r="F951" s="275"/>
    </row>
    <row r="952" spans="6:6">
      <c r="F952" s="275"/>
    </row>
    <row r="953" spans="6:6">
      <c r="F953" s="275"/>
    </row>
    <row r="954" spans="6:6">
      <c r="F954" s="275"/>
    </row>
    <row r="955" spans="6:6">
      <c r="F955" s="275"/>
    </row>
    <row r="956" spans="6:6">
      <c r="F956" s="275"/>
    </row>
    <row r="957" spans="6:6">
      <c r="F957" s="275"/>
    </row>
    <row r="958" spans="6:6">
      <c r="F958" s="275"/>
    </row>
    <row r="959" spans="6:6">
      <c r="F959" s="275"/>
    </row>
    <row r="960" spans="6:6">
      <c r="F960" s="275"/>
    </row>
    <row r="961" spans="6:6">
      <c r="F961" s="275"/>
    </row>
    <row r="962" spans="6:6">
      <c r="F962" s="275"/>
    </row>
    <row r="963" spans="6:6">
      <c r="F963" s="275"/>
    </row>
    <row r="964" spans="6:6">
      <c r="F964" s="275"/>
    </row>
    <row r="965" spans="6:6">
      <c r="F965" s="275"/>
    </row>
    <row r="966" spans="6:6">
      <c r="F966" s="275"/>
    </row>
    <row r="967" spans="6:6">
      <c r="F967" s="275"/>
    </row>
    <row r="968" spans="6:6">
      <c r="F968" s="275"/>
    </row>
    <row r="969" spans="6:6">
      <c r="F969" s="275"/>
    </row>
    <row r="970" spans="6:6">
      <c r="F970" s="275"/>
    </row>
    <row r="971" spans="6:6">
      <c r="F971" s="275"/>
    </row>
    <row r="972" spans="6:6">
      <c r="F972" s="275"/>
    </row>
    <row r="973" spans="6:6">
      <c r="F973" s="275"/>
    </row>
    <row r="974" spans="6:6">
      <c r="F974" s="275"/>
    </row>
    <row r="975" spans="6:6">
      <c r="F975" s="275"/>
    </row>
    <row r="976" spans="6:6">
      <c r="F976" s="275"/>
    </row>
    <row r="977" spans="6:6">
      <c r="F977" s="275"/>
    </row>
    <row r="978" spans="6:6">
      <c r="F978" s="275"/>
    </row>
    <row r="979" spans="6:6">
      <c r="F979" s="275"/>
    </row>
    <row r="980" spans="6:6">
      <c r="F980" s="275"/>
    </row>
    <row r="981" spans="6:6">
      <c r="F981" s="275"/>
    </row>
    <row r="982" spans="6:6">
      <c r="F982" s="275"/>
    </row>
    <row r="983" spans="6:6">
      <c r="F983" s="275"/>
    </row>
    <row r="984" spans="6:6">
      <c r="F984" s="275"/>
    </row>
    <row r="985" spans="6:6">
      <c r="F985" s="275"/>
    </row>
    <row r="986" spans="6:6">
      <c r="F986" s="275"/>
    </row>
    <row r="987" spans="6:6">
      <c r="F987" s="275"/>
    </row>
    <row r="988" spans="6:6">
      <c r="F988" s="275"/>
    </row>
    <row r="989" spans="6:6">
      <c r="F989" s="275"/>
    </row>
    <row r="990" spans="6:6">
      <c r="F990" s="275"/>
    </row>
    <row r="991" spans="6:6">
      <c r="F991" s="275"/>
    </row>
    <row r="992" spans="6:6">
      <c r="F992" s="275"/>
    </row>
    <row r="993" spans="6:6">
      <c r="F993" s="275"/>
    </row>
    <row r="994" spans="6:6">
      <c r="F994" s="275"/>
    </row>
    <row r="995" spans="6:6">
      <c r="F995" s="275"/>
    </row>
    <row r="996" spans="6:6">
      <c r="F996" s="275"/>
    </row>
    <row r="997" spans="6:6">
      <c r="F997" s="275"/>
    </row>
    <row r="998" spans="6:6">
      <c r="F998" s="275"/>
    </row>
    <row r="999" spans="6:6">
      <c r="F999" s="275"/>
    </row>
    <row r="1000" spans="6:6">
      <c r="F1000" s="275"/>
    </row>
    <row r="1001" spans="6:6">
      <c r="F1001" s="275"/>
    </row>
    <row r="1002" spans="6:6">
      <c r="F1002" s="275"/>
    </row>
    <row r="1003" spans="6:6">
      <c r="F1003" s="275"/>
    </row>
    <row r="1004" spans="6:6">
      <c r="F1004" s="275"/>
    </row>
    <row r="1005" spans="6:6">
      <c r="F1005" s="275"/>
    </row>
    <row r="1006" spans="6:6">
      <c r="F1006" s="275"/>
    </row>
    <row r="1007" spans="6:6">
      <c r="F1007" s="275"/>
    </row>
    <row r="1008" spans="6:6">
      <c r="F1008" s="275"/>
    </row>
    <row r="1009" spans="6:6">
      <c r="F1009" s="275"/>
    </row>
    <row r="1010" spans="6:6">
      <c r="F1010" s="275"/>
    </row>
    <row r="1011" spans="6:6">
      <c r="F1011" s="275"/>
    </row>
    <row r="1012" spans="6:6">
      <c r="F1012" s="275"/>
    </row>
    <row r="1013" spans="6:6">
      <c r="F1013" s="275"/>
    </row>
    <row r="1014" spans="6:6">
      <c r="F1014" s="275"/>
    </row>
    <row r="1015" spans="6:6">
      <c r="F1015" s="275"/>
    </row>
    <row r="1016" spans="6:6">
      <c r="F1016" s="275"/>
    </row>
    <row r="1017" spans="6:6">
      <c r="F1017" s="275"/>
    </row>
    <row r="1018" spans="6:6">
      <c r="F1018" s="275"/>
    </row>
    <row r="1019" spans="6:6">
      <c r="F1019" s="275"/>
    </row>
    <row r="1020" spans="6:6">
      <c r="F1020" s="275"/>
    </row>
    <row r="1021" spans="6:6">
      <c r="F1021" s="275"/>
    </row>
    <row r="1022" spans="6:6">
      <c r="F1022" s="275"/>
    </row>
    <row r="1023" spans="6:6">
      <c r="F1023" s="275"/>
    </row>
    <row r="1024" spans="6:6">
      <c r="F1024" s="275"/>
    </row>
    <row r="1025" spans="6:6">
      <c r="F1025" s="275"/>
    </row>
    <row r="1026" spans="6:6">
      <c r="F1026" s="275"/>
    </row>
    <row r="1027" spans="6:6">
      <c r="F1027" s="275"/>
    </row>
    <row r="1028" spans="6:6">
      <c r="F1028" s="275"/>
    </row>
    <row r="1029" spans="6:6">
      <c r="F1029" s="275"/>
    </row>
    <row r="1030" spans="6:6">
      <c r="F1030" s="275"/>
    </row>
    <row r="1031" spans="6:6">
      <c r="F1031" s="275"/>
    </row>
    <row r="1032" spans="6:6">
      <c r="F1032" s="275"/>
    </row>
    <row r="1033" spans="6:6">
      <c r="F1033" s="275"/>
    </row>
    <row r="1034" spans="6:6">
      <c r="F1034" s="275"/>
    </row>
    <row r="1035" spans="6:6">
      <c r="F1035" s="275"/>
    </row>
    <row r="1036" spans="6:6">
      <c r="F1036" s="275"/>
    </row>
    <row r="1037" spans="6:6">
      <c r="F1037" s="275"/>
    </row>
    <row r="1038" spans="6:6">
      <c r="F1038" s="275"/>
    </row>
    <row r="1039" spans="6:6">
      <c r="F1039" s="275"/>
    </row>
    <row r="1040" spans="6:6">
      <c r="F1040" s="275"/>
    </row>
    <row r="1041" spans="6:6">
      <c r="F1041" s="275"/>
    </row>
    <row r="1042" spans="6:6">
      <c r="F1042" s="275"/>
    </row>
    <row r="1043" spans="6:6">
      <c r="F1043" s="275"/>
    </row>
    <row r="1044" spans="6:6">
      <c r="F1044" s="275"/>
    </row>
    <row r="1045" spans="6:6">
      <c r="F1045" s="275"/>
    </row>
    <row r="1046" spans="6:6">
      <c r="F1046" s="275"/>
    </row>
    <row r="1047" spans="6:6">
      <c r="F1047" s="275"/>
    </row>
    <row r="1048" spans="6:6">
      <c r="F1048" s="275"/>
    </row>
    <row r="1049" spans="6:6">
      <c r="F1049" s="275"/>
    </row>
    <row r="1050" spans="6:6">
      <c r="F1050" s="275"/>
    </row>
    <row r="1051" spans="6:6">
      <c r="F1051" s="275"/>
    </row>
    <row r="1052" spans="6:6">
      <c r="F1052" s="275"/>
    </row>
    <row r="1053" spans="6:6">
      <c r="F1053" s="275"/>
    </row>
    <row r="1054" spans="6:6">
      <c r="F1054" s="275"/>
    </row>
    <row r="1055" spans="6:6">
      <c r="F1055" s="275"/>
    </row>
    <row r="1056" spans="6:6">
      <c r="F1056" s="275"/>
    </row>
    <row r="1057" spans="6:6">
      <c r="F1057" s="275"/>
    </row>
    <row r="1058" spans="6:6">
      <c r="F1058" s="275"/>
    </row>
    <row r="1059" spans="6:6">
      <c r="F1059" s="275"/>
    </row>
    <row r="1060" spans="6:6">
      <c r="F1060" s="275"/>
    </row>
    <row r="1061" spans="6:6">
      <c r="F1061" s="275"/>
    </row>
    <row r="1062" spans="6:6">
      <c r="F1062" s="275"/>
    </row>
    <row r="1063" spans="6:6">
      <c r="F1063" s="275"/>
    </row>
    <row r="1064" spans="6:6">
      <c r="F1064" s="275"/>
    </row>
    <row r="1065" spans="6:6">
      <c r="F1065" s="275"/>
    </row>
    <row r="1066" spans="6:6">
      <c r="F1066" s="275"/>
    </row>
    <row r="1067" spans="6:6">
      <c r="F1067" s="275"/>
    </row>
    <row r="1068" spans="6:6">
      <c r="F1068" s="275"/>
    </row>
    <row r="1069" spans="6:6">
      <c r="F1069" s="275"/>
    </row>
    <row r="1070" spans="6:6">
      <c r="F1070" s="275"/>
    </row>
    <row r="1071" spans="6:6">
      <c r="F1071" s="275"/>
    </row>
    <row r="1072" spans="6:6">
      <c r="F1072" s="275"/>
    </row>
    <row r="1073" spans="6:6">
      <c r="F1073" s="275"/>
    </row>
    <row r="1074" spans="6:6">
      <c r="F1074" s="275"/>
    </row>
    <row r="1075" spans="6:6">
      <c r="F1075" s="275"/>
    </row>
    <row r="1076" spans="6:6">
      <c r="F1076" s="275"/>
    </row>
    <row r="1077" spans="6:6">
      <c r="F1077" s="275"/>
    </row>
    <row r="1078" spans="6:6">
      <c r="F1078" s="275"/>
    </row>
    <row r="1079" spans="6:6">
      <c r="F1079" s="275"/>
    </row>
    <row r="1080" spans="6:6">
      <c r="F1080" s="275"/>
    </row>
    <row r="1081" spans="6:6">
      <c r="F1081" s="275"/>
    </row>
    <row r="1082" spans="6:6">
      <c r="F1082" s="275"/>
    </row>
    <row r="1083" spans="6:6">
      <c r="F1083" s="275"/>
    </row>
    <row r="1084" spans="6:6">
      <c r="F1084" s="275"/>
    </row>
    <row r="1085" spans="6:6">
      <c r="F1085" s="275"/>
    </row>
    <row r="1086" spans="6:6">
      <c r="F1086" s="275"/>
    </row>
    <row r="1087" spans="6:6">
      <c r="F1087" s="275"/>
    </row>
    <row r="1088" spans="6:6">
      <c r="F1088" s="275"/>
    </row>
    <row r="1089" spans="6:6">
      <c r="F1089" s="275"/>
    </row>
    <row r="1090" spans="6:6">
      <c r="F1090" s="275"/>
    </row>
    <row r="1091" spans="6:6">
      <c r="F1091" s="275"/>
    </row>
    <row r="1092" spans="6:6">
      <c r="F1092" s="275"/>
    </row>
    <row r="1093" spans="6:6">
      <c r="F1093" s="275"/>
    </row>
    <row r="1094" spans="6:6">
      <c r="F1094" s="275"/>
    </row>
    <row r="1095" spans="6:6">
      <c r="F1095" s="275"/>
    </row>
    <row r="1096" spans="6:6">
      <c r="F1096" s="275"/>
    </row>
    <row r="1097" spans="6:6">
      <c r="F1097" s="275"/>
    </row>
    <row r="1098" spans="6:6">
      <c r="F1098" s="275"/>
    </row>
    <row r="1099" spans="6:6">
      <c r="F1099" s="275"/>
    </row>
    <row r="1100" spans="6:6">
      <c r="F1100" s="275"/>
    </row>
    <row r="1101" spans="6:6">
      <c r="F1101" s="275"/>
    </row>
    <row r="1102" spans="6:6">
      <c r="F1102" s="275"/>
    </row>
    <row r="1103" spans="6:6">
      <c r="F1103" s="275"/>
    </row>
    <row r="1104" spans="6:6">
      <c r="F1104" s="275"/>
    </row>
    <row r="1105" spans="6:6">
      <c r="F1105" s="275"/>
    </row>
    <row r="1106" spans="6:6">
      <c r="F1106" s="275"/>
    </row>
    <row r="1107" spans="6:6">
      <c r="F1107" s="275"/>
    </row>
    <row r="1108" spans="6:6">
      <c r="F1108" s="275"/>
    </row>
    <row r="1109" spans="6:6">
      <c r="F1109" s="275"/>
    </row>
    <row r="1110" spans="6:6">
      <c r="F1110" s="275"/>
    </row>
    <row r="1111" spans="6:6">
      <c r="F1111" s="275"/>
    </row>
    <row r="1112" spans="6:6">
      <c r="F1112" s="275"/>
    </row>
    <row r="1113" spans="6:6">
      <c r="F1113" s="275"/>
    </row>
    <row r="1114" spans="6:6">
      <c r="F1114" s="275"/>
    </row>
    <row r="1115" spans="6:6">
      <c r="F1115" s="275"/>
    </row>
    <row r="1116" spans="6:6">
      <c r="F1116" s="275"/>
    </row>
    <row r="1117" spans="6:6">
      <c r="F1117" s="275"/>
    </row>
    <row r="1118" spans="6:6">
      <c r="F1118" s="275"/>
    </row>
    <row r="1119" spans="6:6">
      <c r="F1119" s="275"/>
    </row>
    <row r="1120" spans="6:6">
      <c r="F1120" s="275"/>
    </row>
    <row r="1121" spans="6:6">
      <c r="F1121" s="275"/>
    </row>
    <row r="1122" spans="6:6">
      <c r="F1122" s="275"/>
    </row>
    <row r="1123" spans="6:6">
      <c r="F1123" s="275"/>
    </row>
    <row r="1124" spans="6:6">
      <c r="F1124" s="275"/>
    </row>
    <row r="1125" spans="6:6">
      <c r="F1125" s="275"/>
    </row>
    <row r="1126" spans="6:6">
      <c r="F1126" s="275"/>
    </row>
    <row r="1127" spans="6:6">
      <c r="F1127" s="275"/>
    </row>
    <row r="1128" spans="6:6">
      <c r="F1128" s="275"/>
    </row>
    <row r="1129" spans="6:6">
      <c r="F1129" s="275"/>
    </row>
    <row r="1130" spans="6:6">
      <c r="F1130" s="275"/>
    </row>
    <row r="1131" spans="6:6">
      <c r="F1131" s="275"/>
    </row>
    <row r="1132" spans="6:6">
      <c r="F1132" s="275"/>
    </row>
    <row r="1133" spans="6:6">
      <c r="F1133" s="275"/>
    </row>
    <row r="1134" spans="6:6">
      <c r="F1134" s="275"/>
    </row>
    <row r="1135" spans="6:6">
      <c r="F1135" s="275"/>
    </row>
    <row r="1136" spans="6:6">
      <c r="F1136" s="275"/>
    </row>
    <row r="1137" spans="6:6">
      <c r="F1137" s="275"/>
    </row>
    <row r="1138" spans="6:6">
      <c r="F1138" s="275"/>
    </row>
    <row r="1139" spans="6:6">
      <c r="F1139" s="275"/>
    </row>
    <row r="1140" spans="6:6">
      <c r="F1140" s="275"/>
    </row>
    <row r="1141" spans="6:6">
      <c r="F1141" s="275"/>
    </row>
    <row r="1142" spans="6:6">
      <c r="F1142" s="275"/>
    </row>
    <row r="1143" spans="6:6">
      <c r="F1143" s="275"/>
    </row>
    <row r="1144" spans="6:6">
      <c r="F1144" s="275"/>
    </row>
    <row r="1145" spans="6:6">
      <c r="F1145" s="275"/>
    </row>
    <row r="1146" spans="6:6">
      <c r="F1146" s="275"/>
    </row>
    <row r="1147" spans="6:6">
      <c r="F1147" s="275"/>
    </row>
    <row r="1148" spans="6:6">
      <c r="F1148" s="275"/>
    </row>
    <row r="1149" spans="6:6">
      <c r="F1149" s="275"/>
    </row>
    <row r="1150" spans="6:6">
      <c r="F1150" s="275"/>
    </row>
    <row r="1151" spans="6:6">
      <c r="F1151" s="275"/>
    </row>
    <row r="1152" spans="6:6">
      <c r="F1152" s="275"/>
    </row>
    <row r="1153" spans="6:6">
      <c r="F1153" s="275"/>
    </row>
    <row r="1154" spans="6:6">
      <c r="F1154" s="275"/>
    </row>
    <row r="1155" spans="6:6">
      <c r="F1155" s="275"/>
    </row>
    <row r="1156" spans="6:6">
      <c r="F1156" s="275"/>
    </row>
    <row r="1157" spans="6:6">
      <c r="F1157" s="275"/>
    </row>
    <row r="1158" spans="6:6">
      <c r="F1158" s="275"/>
    </row>
    <row r="1159" spans="6:6">
      <c r="F1159" s="275"/>
    </row>
    <row r="1160" spans="6:6">
      <c r="F1160" s="275"/>
    </row>
    <row r="1161" spans="6:6">
      <c r="F1161" s="275"/>
    </row>
    <row r="1162" spans="6:6">
      <c r="F1162" s="275"/>
    </row>
    <row r="1163" spans="6:6">
      <c r="F1163" s="275"/>
    </row>
    <row r="1164" spans="6:6">
      <c r="F1164" s="275"/>
    </row>
    <row r="1165" spans="6:6">
      <c r="F1165" s="275"/>
    </row>
    <row r="1166" spans="6:6">
      <c r="F1166" s="275"/>
    </row>
    <row r="1167" spans="6:6">
      <c r="F1167" s="275"/>
    </row>
    <row r="1168" spans="6:6">
      <c r="F1168" s="275"/>
    </row>
    <row r="1169" spans="6:6">
      <c r="F1169" s="275"/>
    </row>
    <row r="1170" spans="6:6">
      <c r="F1170" s="275"/>
    </row>
    <row r="1171" spans="6:6">
      <c r="F1171" s="275"/>
    </row>
    <row r="1172" spans="6:6">
      <c r="F1172" s="275"/>
    </row>
    <row r="1173" spans="6:6">
      <c r="F1173" s="275"/>
    </row>
    <row r="1174" spans="6:6">
      <c r="F1174" s="275"/>
    </row>
    <row r="1175" spans="6:6">
      <c r="F1175" s="275"/>
    </row>
    <row r="1176" spans="6:6">
      <c r="F1176" s="275"/>
    </row>
    <row r="1177" spans="6:6">
      <c r="F1177" s="275"/>
    </row>
    <row r="1178" spans="6:6">
      <c r="F1178" s="275"/>
    </row>
    <row r="1179" spans="6:6">
      <c r="F1179" s="275"/>
    </row>
    <row r="1180" spans="6:6">
      <c r="F1180" s="275"/>
    </row>
    <row r="1181" spans="6:6">
      <c r="F1181" s="275"/>
    </row>
    <row r="1182" spans="6:6">
      <c r="F1182" s="275"/>
    </row>
    <row r="1183" spans="6:6">
      <c r="F1183" s="275"/>
    </row>
    <row r="1184" spans="6:6">
      <c r="F1184" s="275"/>
    </row>
    <row r="1185" spans="6:6">
      <c r="F1185" s="275"/>
    </row>
    <row r="1186" spans="6:6">
      <c r="F1186" s="275"/>
    </row>
    <row r="1187" spans="6:6">
      <c r="F1187" s="275"/>
    </row>
    <row r="1188" spans="6:6">
      <c r="F1188" s="275"/>
    </row>
    <row r="1189" spans="6:6">
      <c r="F1189" s="275"/>
    </row>
    <row r="1190" spans="6:6">
      <c r="F1190" s="275"/>
    </row>
    <row r="1191" spans="6:6">
      <c r="F1191" s="275"/>
    </row>
    <row r="1192" spans="6:6">
      <c r="F1192" s="275"/>
    </row>
    <row r="1193" spans="6:6">
      <c r="F1193" s="275"/>
    </row>
    <row r="1194" spans="6:6">
      <c r="F1194" s="275"/>
    </row>
    <row r="1195" spans="6:6">
      <c r="F1195" s="275"/>
    </row>
    <row r="1196" spans="6:6">
      <c r="F1196" s="275"/>
    </row>
    <row r="1197" spans="6:6">
      <c r="F1197" s="275"/>
    </row>
    <row r="1198" spans="6:6">
      <c r="F1198" s="275"/>
    </row>
    <row r="1199" spans="6:6">
      <c r="F1199" s="275"/>
    </row>
    <row r="1200" spans="6:6">
      <c r="F1200" s="275"/>
    </row>
    <row r="1201" spans="6:6">
      <c r="F1201" s="275"/>
    </row>
    <row r="1202" spans="6:6">
      <c r="F1202" s="275"/>
    </row>
    <row r="1203" spans="6:6">
      <c r="F1203" s="275"/>
    </row>
    <row r="1204" spans="6:6">
      <c r="F1204" s="275"/>
    </row>
    <row r="1205" spans="6:6">
      <c r="F1205" s="275"/>
    </row>
    <row r="1206" spans="6:6">
      <c r="F1206" s="275"/>
    </row>
    <row r="1207" spans="6:6">
      <c r="F1207" s="275"/>
    </row>
    <row r="1208" spans="6:6">
      <c r="F1208" s="275"/>
    </row>
    <row r="1209" spans="6:6">
      <c r="F1209" s="275"/>
    </row>
    <row r="1210" spans="6:6">
      <c r="F1210" s="275"/>
    </row>
    <row r="1211" spans="6:6">
      <c r="F1211" s="275"/>
    </row>
    <row r="1212" spans="6:6">
      <c r="F1212" s="275"/>
    </row>
    <row r="1213" spans="6:6">
      <c r="F1213" s="275"/>
    </row>
    <row r="1214" spans="6:6">
      <c r="F1214" s="275"/>
    </row>
    <row r="1215" spans="6:6">
      <c r="F1215" s="275"/>
    </row>
    <row r="1216" spans="6:6">
      <c r="F1216" s="275"/>
    </row>
    <row r="1217" spans="6:6">
      <c r="F1217" s="275"/>
    </row>
    <row r="1218" spans="6:6">
      <c r="F1218" s="275"/>
    </row>
    <row r="1219" spans="6:6">
      <c r="F1219" s="275"/>
    </row>
    <row r="1220" spans="6:6">
      <c r="F1220" s="275"/>
    </row>
    <row r="1221" spans="6:6">
      <c r="F1221" s="275"/>
    </row>
    <row r="1222" spans="6:6">
      <c r="F1222" s="275"/>
    </row>
    <row r="1223" spans="6:6">
      <c r="F1223" s="275"/>
    </row>
    <row r="1224" spans="6:6">
      <c r="F1224" s="275"/>
    </row>
    <row r="1225" spans="6:6">
      <c r="F1225" s="275"/>
    </row>
    <row r="1226" spans="6:6">
      <c r="F1226" s="275"/>
    </row>
    <row r="1227" spans="6:6">
      <c r="F1227" s="275"/>
    </row>
    <row r="1228" spans="6:6">
      <c r="F1228" s="275"/>
    </row>
    <row r="1229" spans="6:6">
      <c r="F1229" s="275"/>
    </row>
    <row r="1230" spans="6:6">
      <c r="F1230" s="275"/>
    </row>
    <row r="1231" spans="6:6">
      <c r="F1231" s="275"/>
    </row>
    <row r="1232" spans="6:6">
      <c r="F1232" s="275"/>
    </row>
    <row r="1233" spans="6:6">
      <c r="F1233" s="275"/>
    </row>
    <row r="1234" spans="6:6">
      <c r="F1234" s="275"/>
    </row>
    <row r="1235" spans="6:6">
      <c r="F1235" s="275"/>
    </row>
    <row r="1236" spans="6:6">
      <c r="F1236" s="275"/>
    </row>
    <row r="1237" spans="6:6">
      <c r="F1237" s="275"/>
    </row>
    <row r="1238" spans="6:6">
      <c r="F1238" s="275"/>
    </row>
    <row r="1239" spans="6:6">
      <c r="F1239" s="275"/>
    </row>
    <row r="1240" spans="6:6">
      <c r="F1240" s="275"/>
    </row>
    <row r="1241" spans="6:6">
      <c r="F1241" s="275"/>
    </row>
    <row r="1242" spans="6:6">
      <c r="F1242" s="275"/>
    </row>
    <row r="1243" spans="6:6">
      <c r="F1243" s="275"/>
    </row>
    <row r="1244" spans="6:6">
      <c r="F1244" s="275"/>
    </row>
    <row r="1245" spans="6:6">
      <c r="F1245" s="275"/>
    </row>
    <row r="1246" spans="6:6">
      <c r="F1246" s="275"/>
    </row>
    <row r="1247" spans="6:6">
      <c r="F1247" s="275"/>
    </row>
    <row r="1248" spans="6:6">
      <c r="F1248" s="275"/>
    </row>
    <row r="1249" spans="6:6">
      <c r="F1249" s="275"/>
    </row>
    <row r="1250" spans="6:6">
      <c r="F1250" s="275"/>
    </row>
    <row r="1251" spans="6:6">
      <c r="F1251" s="275"/>
    </row>
    <row r="1252" spans="6:6">
      <c r="F1252" s="275"/>
    </row>
    <row r="1253" spans="6:6">
      <c r="F1253" s="275"/>
    </row>
    <row r="1254" spans="6:6">
      <c r="F1254" s="275"/>
    </row>
    <row r="1255" spans="6:6">
      <c r="F1255" s="275"/>
    </row>
    <row r="1256" spans="6:6">
      <c r="F1256" s="275"/>
    </row>
    <row r="1257" spans="6:6">
      <c r="F1257" s="275"/>
    </row>
    <row r="1258" spans="6:6">
      <c r="F1258" s="275"/>
    </row>
    <row r="1259" spans="6:6">
      <c r="F1259" s="275"/>
    </row>
    <row r="1260" spans="6:6">
      <c r="F1260" s="275"/>
    </row>
    <row r="1261" spans="6:6">
      <c r="F1261" s="275"/>
    </row>
    <row r="1262" spans="6:6">
      <c r="F1262" s="275"/>
    </row>
    <row r="1263" spans="6:6">
      <c r="F1263" s="275"/>
    </row>
    <row r="1264" spans="6:6">
      <c r="F1264" s="275"/>
    </row>
    <row r="1265" spans="6:6">
      <c r="F1265" s="275"/>
    </row>
    <row r="1266" spans="6:6">
      <c r="F1266" s="275"/>
    </row>
    <row r="1267" spans="6:6">
      <c r="F1267" s="275"/>
    </row>
    <row r="1268" spans="6:6">
      <c r="F1268" s="275"/>
    </row>
    <row r="1269" spans="6:6">
      <c r="F1269" s="275"/>
    </row>
    <row r="1270" spans="6:6">
      <c r="F1270" s="275"/>
    </row>
    <row r="1271" spans="6:6">
      <c r="F1271" s="275"/>
    </row>
    <row r="1272" spans="6:6">
      <c r="F1272" s="275"/>
    </row>
    <row r="1273" spans="6:6">
      <c r="F1273" s="275"/>
    </row>
    <row r="1274" spans="6:6">
      <c r="F1274" s="275"/>
    </row>
    <row r="1275" spans="6:6">
      <c r="F1275" s="275"/>
    </row>
    <row r="1276" spans="6:6">
      <c r="F1276" s="275"/>
    </row>
    <row r="1277" spans="6:6">
      <c r="F1277" s="275"/>
    </row>
    <row r="1278" spans="6:6">
      <c r="F1278" s="275"/>
    </row>
    <row r="1279" spans="6:6">
      <c r="F1279" s="275"/>
    </row>
    <row r="1280" spans="6:6">
      <c r="F1280" s="275"/>
    </row>
    <row r="1281" spans="6:6">
      <c r="F1281" s="275"/>
    </row>
    <row r="1282" spans="6:6">
      <c r="F1282" s="275"/>
    </row>
    <row r="1283" spans="6:6">
      <c r="F1283" s="275"/>
    </row>
    <row r="1284" spans="6:6">
      <c r="F1284" s="275"/>
    </row>
    <row r="1285" spans="6:6">
      <c r="F1285" s="275"/>
    </row>
    <row r="1286" spans="6:6">
      <c r="F1286" s="275"/>
    </row>
    <row r="1287" spans="6:6">
      <c r="F1287" s="275"/>
    </row>
    <row r="1288" spans="6:6">
      <c r="F1288" s="275"/>
    </row>
    <row r="1289" spans="6:6">
      <c r="F1289" s="275"/>
    </row>
    <row r="1290" spans="6:6">
      <c r="F1290" s="275"/>
    </row>
    <row r="1291" spans="6:6">
      <c r="F1291" s="275"/>
    </row>
    <row r="1292" spans="6:6">
      <c r="F1292" s="275"/>
    </row>
    <row r="1293" spans="6:6">
      <c r="F1293" s="275"/>
    </row>
    <row r="1294" spans="6:6">
      <c r="F1294" s="275"/>
    </row>
    <row r="1295" spans="6:6">
      <c r="F1295" s="275"/>
    </row>
    <row r="1296" spans="6:6">
      <c r="F1296" s="275"/>
    </row>
    <row r="1297" spans="6:6">
      <c r="F1297" s="275"/>
    </row>
    <row r="1298" spans="6:6">
      <c r="F1298" s="275"/>
    </row>
    <row r="1299" spans="6:6">
      <c r="F1299" s="275"/>
    </row>
    <row r="1300" spans="6:6">
      <c r="F1300" s="275"/>
    </row>
    <row r="1301" spans="6:6">
      <c r="F1301" s="275"/>
    </row>
    <row r="1302" spans="6:6">
      <c r="F1302" s="275"/>
    </row>
    <row r="1303" spans="6:6">
      <c r="F1303" s="275"/>
    </row>
    <row r="1304" spans="6:6">
      <c r="F1304" s="275"/>
    </row>
    <row r="1305" spans="6:6">
      <c r="F1305" s="275"/>
    </row>
    <row r="1306" spans="6:6">
      <c r="F1306" s="275"/>
    </row>
    <row r="1307" spans="6:6">
      <c r="F1307" s="275"/>
    </row>
    <row r="1308" spans="6:6">
      <c r="F1308" s="275"/>
    </row>
    <row r="1309" spans="6:6">
      <c r="F1309" s="275"/>
    </row>
    <row r="1310" spans="6:6">
      <c r="F1310" s="275"/>
    </row>
    <row r="1311" spans="6:6">
      <c r="F1311" s="275"/>
    </row>
    <row r="1312" spans="6:6">
      <c r="F1312" s="275"/>
    </row>
    <row r="1313" spans="6:6">
      <c r="F1313" s="275"/>
    </row>
    <row r="1314" spans="6:6">
      <c r="F1314" s="275"/>
    </row>
    <row r="1315" spans="6:6">
      <c r="F1315" s="275"/>
    </row>
    <row r="1316" spans="6:6">
      <c r="F1316" s="275"/>
    </row>
    <row r="1317" spans="6:6">
      <c r="F1317" s="275"/>
    </row>
    <row r="1318" spans="6:6">
      <c r="F1318" s="275"/>
    </row>
    <row r="1319" spans="6:6">
      <c r="F1319" s="275"/>
    </row>
    <row r="1320" spans="6:6">
      <c r="F1320" s="275"/>
    </row>
    <row r="1321" spans="6:6">
      <c r="F1321" s="275"/>
    </row>
    <row r="1322" spans="6:6">
      <c r="F1322" s="275"/>
    </row>
    <row r="1323" spans="6:6">
      <c r="F1323" s="275"/>
    </row>
    <row r="1324" spans="6:6">
      <c r="F1324" s="275"/>
    </row>
    <row r="1325" spans="6:6">
      <c r="F1325" s="275"/>
    </row>
    <row r="1326" spans="6:6">
      <c r="F1326" s="275"/>
    </row>
    <row r="1327" spans="6:6">
      <c r="F1327" s="275"/>
    </row>
    <row r="1328" spans="6:6">
      <c r="F1328" s="275"/>
    </row>
    <row r="1329" spans="6:6">
      <c r="F1329" s="275"/>
    </row>
    <row r="1330" spans="6:6">
      <c r="F1330" s="275"/>
    </row>
    <row r="1331" spans="6:6">
      <c r="F1331" s="275"/>
    </row>
    <row r="1332" spans="6:6">
      <c r="F1332" s="275"/>
    </row>
    <row r="1333" spans="6:6">
      <c r="F1333" s="275"/>
    </row>
    <row r="1334" spans="6:6">
      <c r="F1334" s="275"/>
    </row>
    <row r="1335" spans="6:6">
      <c r="F1335" s="275"/>
    </row>
    <row r="1336" spans="6:6">
      <c r="F1336" s="275"/>
    </row>
    <row r="1337" spans="6:6">
      <c r="F1337" s="275"/>
    </row>
    <row r="1338" spans="6:6">
      <c r="F1338" s="275"/>
    </row>
    <row r="1339" spans="6:6">
      <c r="F1339" s="275"/>
    </row>
    <row r="1340" spans="6:6">
      <c r="F1340" s="275"/>
    </row>
    <row r="1341" spans="6:6">
      <c r="F1341" s="275"/>
    </row>
    <row r="1342" spans="6:6">
      <c r="F1342" s="275"/>
    </row>
    <row r="1343" spans="6:6">
      <c r="F1343" s="275"/>
    </row>
    <row r="1344" spans="6:6">
      <c r="F1344" s="275"/>
    </row>
    <row r="1345" spans="6:6">
      <c r="F1345" s="275"/>
    </row>
    <row r="1346" spans="6:6">
      <c r="F1346" s="275"/>
    </row>
    <row r="1347" spans="6:6">
      <c r="F1347" s="275"/>
    </row>
    <row r="1348" spans="6:6">
      <c r="F1348" s="275"/>
    </row>
    <row r="1349" spans="6:6">
      <c r="F1349" s="275"/>
    </row>
    <row r="1350" spans="6:6">
      <c r="F1350" s="275"/>
    </row>
    <row r="1351" spans="6:6">
      <c r="F1351" s="275"/>
    </row>
    <row r="1352" spans="6:6">
      <c r="F1352" s="275"/>
    </row>
    <row r="1353" spans="6:6">
      <c r="F1353" s="275"/>
    </row>
    <row r="1354" spans="6:6">
      <c r="F1354" s="275"/>
    </row>
    <row r="1355" spans="6:6">
      <c r="F1355" s="275"/>
    </row>
    <row r="1356" spans="6:6">
      <c r="F1356" s="275"/>
    </row>
    <row r="1357" spans="6:6">
      <c r="F1357" s="275"/>
    </row>
    <row r="1358" spans="6:6">
      <c r="F1358" s="275"/>
    </row>
    <row r="1359" spans="6:6">
      <c r="F1359" s="275"/>
    </row>
    <row r="1360" spans="6:6">
      <c r="F1360" s="275"/>
    </row>
    <row r="1361" spans="6:6">
      <c r="F1361" s="275"/>
    </row>
    <row r="1362" spans="6:6">
      <c r="F1362" s="275"/>
    </row>
    <row r="1363" spans="6:6">
      <c r="F1363" s="275"/>
    </row>
    <row r="1364" spans="6:6">
      <c r="F1364" s="275"/>
    </row>
    <row r="1365" spans="6:6">
      <c r="F1365" s="275"/>
    </row>
    <row r="1366" spans="6:6">
      <c r="F1366" s="275"/>
    </row>
    <row r="1367" spans="6:6">
      <c r="F1367" s="275"/>
    </row>
    <row r="1368" spans="6:6">
      <c r="F1368" s="275"/>
    </row>
    <row r="1369" spans="6:6">
      <c r="F1369" s="275"/>
    </row>
    <row r="1370" spans="6:6">
      <c r="F1370" s="275"/>
    </row>
    <row r="1371" spans="6:6">
      <c r="F1371" s="275"/>
    </row>
    <row r="1372" spans="6:6">
      <c r="F1372" s="275"/>
    </row>
    <row r="1373" spans="6:6">
      <c r="F1373" s="275"/>
    </row>
    <row r="1374" spans="6:6">
      <c r="F1374" s="275"/>
    </row>
    <row r="1375" spans="6:6">
      <c r="F1375" s="275"/>
    </row>
    <row r="1376" spans="6:6">
      <c r="F1376" s="275"/>
    </row>
    <row r="1377" spans="6:6">
      <c r="F1377" s="275"/>
    </row>
    <row r="1378" spans="6:6">
      <c r="F1378" s="275"/>
    </row>
    <row r="1379" spans="6:6">
      <c r="F1379" s="275"/>
    </row>
    <row r="1380" spans="6:6">
      <c r="F1380" s="275"/>
    </row>
    <row r="1381" spans="6:6">
      <c r="F1381" s="275"/>
    </row>
    <row r="1382" spans="6:6">
      <c r="F1382" s="275"/>
    </row>
    <row r="1383" spans="6:6">
      <c r="F1383" s="275"/>
    </row>
    <row r="1384" spans="6:6">
      <c r="F1384" s="275"/>
    </row>
    <row r="1385" spans="6:6">
      <c r="F1385" s="275"/>
    </row>
    <row r="1386" spans="6:6">
      <c r="F1386" s="275"/>
    </row>
    <row r="1387" spans="6:6">
      <c r="F1387" s="275"/>
    </row>
    <row r="1388" spans="6:6">
      <c r="F1388" s="275"/>
    </row>
    <row r="1389" spans="6:6">
      <c r="F1389" s="275"/>
    </row>
    <row r="1390" spans="6:6">
      <c r="F1390" s="275"/>
    </row>
    <row r="1391" spans="6:6">
      <c r="F1391" s="275"/>
    </row>
    <row r="1392" spans="6:6">
      <c r="F1392" s="275"/>
    </row>
    <row r="1393" spans="6:6">
      <c r="F1393" s="275"/>
    </row>
    <row r="1394" spans="6:6">
      <c r="F1394" s="275"/>
    </row>
    <row r="1395" spans="6:6">
      <c r="F1395" s="275"/>
    </row>
    <row r="1396" spans="6:6">
      <c r="F1396" s="275"/>
    </row>
    <row r="1397" spans="6:6">
      <c r="F1397" s="275"/>
    </row>
    <row r="1398" spans="6:6">
      <c r="F1398" s="275"/>
    </row>
    <row r="1399" spans="6:6">
      <c r="F1399" s="275"/>
    </row>
    <row r="1400" spans="6:6">
      <c r="F1400" s="275"/>
    </row>
    <row r="1401" spans="6:6">
      <c r="F1401" s="275"/>
    </row>
    <row r="1402" spans="6:6">
      <c r="F1402" s="275"/>
    </row>
    <row r="1403" spans="6:6">
      <c r="F1403" s="275"/>
    </row>
    <row r="1404" spans="6:6">
      <c r="F1404" s="275"/>
    </row>
    <row r="1405" spans="6:6">
      <c r="F1405" s="275"/>
    </row>
    <row r="1406" spans="6:6">
      <c r="F1406" s="275"/>
    </row>
    <row r="1407" spans="6:6">
      <c r="F1407" s="275"/>
    </row>
    <row r="1408" spans="6:6">
      <c r="F1408" s="275"/>
    </row>
    <row r="1409" spans="6:6">
      <c r="F1409" s="275"/>
    </row>
    <row r="1410" spans="6:6">
      <c r="F1410" s="275"/>
    </row>
    <row r="1411" spans="6:6">
      <c r="F1411" s="275"/>
    </row>
    <row r="1412" spans="6:6">
      <c r="F1412" s="275"/>
    </row>
    <row r="1413" spans="6:6">
      <c r="F1413" s="275"/>
    </row>
    <row r="1414" spans="6:6">
      <c r="F1414" s="275"/>
    </row>
    <row r="1415" spans="6:6">
      <c r="F1415" s="275"/>
    </row>
    <row r="1416" spans="6:6">
      <c r="F1416" s="275"/>
    </row>
    <row r="1417" spans="6:6">
      <c r="F1417" s="275"/>
    </row>
    <row r="1418" spans="6:6">
      <c r="F1418" s="275"/>
    </row>
    <row r="1419" spans="6:6">
      <c r="F1419" s="275"/>
    </row>
    <row r="1420" spans="6:6">
      <c r="F1420" s="275"/>
    </row>
    <row r="1421" spans="6:6">
      <c r="F1421" s="275"/>
    </row>
    <row r="1422" spans="6:6">
      <c r="F1422" s="275"/>
    </row>
    <row r="1423" spans="6:6">
      <c r="F1423" s="275"/>
    </row>
    <row r="1424" spans="6:6">
      <c r="F1424" s="275"/>
    </row>
    <row r="1425" spans="6:6">
      <c r="F1425" s="275"/>
    </row>
    <row r="1426" spans="6:6">
      <c r="F1426" s="275"/>
    </row>
    <row r="1427" spans="6:6">
      <c r="F1427" s="275"/>
    </row>
    <row r="1428" spans="6:6">
      <c r="F1428" s="275"/>
    </row>
    <row r="1429" spans="6:6">
      <c r="F1429" s="275"/>
    </row>
    <row r="1430" spans="6:6">
      <c r="F1430" s="275"/>
    </row>
    <row r="1431" spans="6:6">
      <c r="F1431" s="275"/>
    </row>
    <row r="1432" spans="6:6">
      <c r="F1432" s="275"/>
    </row>
    <row r="1433" spans="6:6">
      <c r="F1433" s="275"/>
    </row>
    <row r="1434" spans="6:6">
      <c r="F1434" s="275"/>
    </row>
    <row r="1435" spans="6:6">
      <c r="F1435" s="275"/>
    </row>
    <row r="1436" spans="6:6">
      <c r="F1436" s="275"/>
    </row>
    <row r="1437" spans="6:6">
      <c r="F1437" s="275"/>
    </row>
    <row r="1438" spans="6:6">
      <c r="F1438" s="275"/>
    </row>
    <row r="1439" spans="6:6">
      <c r="F1439" s="275"/>
    </row>
    <row r="1440" spans="6:6">
      <c r="F1440" s="275"/>
    </row>
    <row r="1441" spans="6:6">
      <c r="F1441" s="275"/>
    </row>
    <row r="1442" spans="6:6">
      <c r="F1442" s="275"/>
    </row>
    <row r="1443" spans="6:6">
      <c r="F1443" s="275"/>
    </row>
    <row r="1444" spans="6:6">
      <c r="F1444" s="275"/>
    </row>
    <row r="1445" spans="6:6">
      <c r="F1445" s="275"/>
    </row>
    <row r="1446" spans="6:6">
      <c r="F1446" s="275"/>
    </row>
    <row r="1447" spans="6:6">
      <c r="F1447" s="275"/>
    </row>
    <row r="1448" spans="6:6">
      <c r="F1448" s="275"/>
    </row>
    <row r="1449" spans="6:6">
      <c r="F1449" s="275"/>
    </row>
    <row r="1450" spans="6:6">
      <c r="F1450" s="275"/>
    </row>
    <row r="1451" spans="6:6">
      <c r="F1451" s="275"/>
    </row>
    <row r="1452" spans="6:6">
      <c r="F1452" s="275"/>
    </row>
    <row r="1453" spans="6:6">
      <c r="F1453" s="275"/>
    </row>
    <row r="1454" spans="6:6">
      <c r="F1454" s="275"/>
    </row>
    <row r="1455" spans="6:6">
      <c r="F1455" s="275"/>
    </row>
    <row r="1456" spans="6:6">
      <c r="F1456" s="275"/>
    </row>
    <row r="1457" spans="6:6">
      <c r="F1457" s="275"/>
    </row>
    <row r="1458" spans="6:6">
      <c r="F1458" s="275"/>
    </row>
    <row r="1459" spans="6:6">
      <c r="F1459" s="275"/>
    </row>
    <row r="1460" spans="6:6">
      <c r="F1460" s="275"/>
    </row>
    <row r="1461" spans="6:6">
      <c r="F1461" s="275"/>
    </row>
    <row r="1462" spans="6:6">
      <c r="F1462" s="275"/>
    </row>
    <row r="1463" spans="6:6">
      <c r="F1463" s="275"/>
    </row>
    <row r="1464" spans="6:6">
      <c r="F1464" s="275"/>
    </row>
    <row r="1465" spans="6:6">
      <c r="F1465" s="275"/>
    </row>
    <row r="1466" spans="6:6">
      <c r="F1466" s="275"/>
    </row>
    <row r="1467" spans="6:6">
      <c r="F1467" s="275"/>
    </row>
    <row r="1468" spans="6:6">
      <c r="F1468" s="275"/>
    </row>
    <row r="1469" spans="6:6">
      <c r="F1469" s="275"/>
    </row>
    <row r="1470" spans="6:6">
      <c r="F1470" s="275"/>
    </row>
    <row r="1471" spans="6:6">
      <c r="F1471" s="275"/>
    </row>
    <row r="1472" spans="6:6">
      <c r="F1472" s="275"/>
    </row>
    <row r="1473" spans="6:6">
      <c r="F1473" s="275"/>
    </row>
    <row r="1474" spans="6:6">
      <c r="F1474" s="275"/>
    </row>
    <row r="1475" spans="6:6">
      <c r="F1475" s="275"/>
    </row>
    <row r="1476" spans="6:6">
      <c r="F1476" s="275"/>
    </row>
    <row r="1477" spans="6:6">
      <c r="F1477" s="275"/>
    </row>
    <row r="1478" spans="6:6">
      <c r="F1478" s="275"/>
    </row>
    <row r="1479" spans="6:6">
      <c r="F1479" s="275"/>
    </row>
    <row r="1480" spans="6:6">
      <c r="F1480" s="275"/>
    </row>
    <row r="1481" spans="6:6">
      <c r="F1481" s="275"/>
    </row>
    <row r="1482" spans="6:6">
      <c r="F1482" s="275"/>
    </row>
    <row r="1483" spans="6:6">
      <c r="F1483" s="275"/>
    </row>
    <row r="1484" spans="6:6">
      <c r="F1484" s="275"/>
    </row>
    <row r="1485" spans="6:6">
      <c r="F1485" s="275"/>
    </row>
    <row r="1486" spans="6:6">
      <c r="F1486" s="275"/>
    </row>
    <row r="1487" spans="6:6">
      <c r="F1487" s="275"/>
    </row>
    <row r="1488" spans="6:6">
      <c r="F1488" s="275"/>
    </row>
    <row r="1489" spans="6:6">
      <c r="F1489" s="275"/>
    </row>
    <row r="1490" spans="6:6">
      <c r="F1490" s="275"/>
    </row>
    <row r="1491" spans="6:6">
      <c r="F1491" s="275"/>
    </row>
    <row r="1492" spans="6:6">
      <c r="F1492" s="275"/>
    </row>
    <row r="1493" spans="6:6">
      <c r="F1493" s="275"/>
    </row>
    <row r="1494" spans="6:6">
      <c r="F1494" s="275"/>
    </row>
    <row r="1495" spans="6:6">
      <c r="F1495" s="275"/>
    </row>
    <row r="1496" spans="6:6">
      <c r="F1496" s="275"/>
    </row>
    <row r="1497" spans="6:6">
      <c r="F1497" s="275"/>
    </row>
    <row r="1498" spans="6:6">
      <c r="F1498" s="275"/>
    </row>
    <row r="1499" spans="6:6">
      <c r="F1499" s="275"/>
    </row>
    <row r="1500" spans="6:6">
      <c r="F1500" s="275"/>
    </row>
    <row r="1501" spans="6:6">
      <c r="F1501" s="275"/>
    </row>
    <row r="1502" spans="6:6">
      <c r="F1502" s="275"/>
    </row>
    <row r="1503" spans="6:6">
      <c r="F1503" s="275"/>
    </row>
    <row r="1504" spans="6:6">
      <c r="F1504" s="275"/>
    </row>
    <row r="1505" spans="6:6">
      <c r="F1505" s="275"/>
    </row>
    <row r="1506" spans="6:6">
      <c r="F1506" s="275"/>
    </row>
    <row r="1507" spans="6:6">
      <c r="F1507" s="275"/>
    </row>
    <row r="1508" spans="6:6">
      <c r="F1508" s="275"/>
    </row>
    <row r="1509" spans="6:6">
      <c r="F1509" s="275"/>
    </row>
    <row r="1510" spans="6:6">
      <c r="F1510" s="275"/>
    </row>
    <row r="1511" spans="6:6">
      <c r="F1511" s="275"/>
    </row>
    <row r="1512" spans="6:6">
      <c r="F1512" s="275"/>
    </row>
    <row r="1513" spans="6:6">
      <c r="F1513" s="275"/>
    </row>
    <row r="1514" spans="6:6">
      <c r="F1514" s="275"/>
    </row>
    <row r="1515" spans="6:6">
      <c r="F1515" s="275"/>
    </row>
    <row r="1516" spans="6:6">
      <c r="F1516" s="275"/>
    </row>
    <row r="1517" spans="6:6">
      <c r="F1517" s="275"/>
    </row>
    <row r="1518" spans="6:6">
      <c r="F1518" s="275"/>
    </row>
    <row r="1519" spans="6:6">
      <c r="F1519" s="275"/>
    </row>
    <row r="1520" spans="6:6">
      <c r="F1520" s="275"/>
    </row>
    <row r="1521" spans="6:6">
      <c r="F1521" s="275"/>
    </row>
    <row r="1522" spans="6:6">
      <c r="F1522" s="275"/>
    </row>
    <row r="1523" spans="6:6">
      <c r="F1523" s="275"/>
    </row>
    <row r="1524" spans="6:6">
      <c r="F1524" s="275"/>
    </row>
    <row r="1525" spans="6:6">
      <c r="F1525" s="275"/>
    </row>
    <row r="1526" spans="6:6">
      <c r="F1526" s="275"/>
    </row>
    <row r="1527" spans="6:6">
      <c r="F1527" s="275"/>
    </row>
    <row r="1528" spans="6:6">
      <c r="F1528" s="275"/>
    </row>
    <row r="1529" spans="6:6">
      <c r="F1529" s="275"/>
    </row>
    <row r="1530" spans="6:6">
      <c r="F1530" s="275"/>
    </row>
    <row r="1531" spans="6:6">
      <c r="F1531" s="275"/>
    </row>
    <row r="1532" spans="6:6">
      <c r="F1532" s="275"/>
    </row>
    <row r="1533" spans="6:6">
      <c r="F1533" s="275"/>
    </row>
    <row r="1534" spans="6:6">
      <c r="F1534" s="275"/>
    </row>
    <row r="1535" spans="6:6">
      <c r="F1535" s="275"/>
    </row>
    <row r="1536" spans="6:6">
      <c r="F1536" s="275"/>
    </row>
    <row r="1537" spans="6:6">
      <c r="F1537" s="275"/>
    </row>
    <row r="1538" spans="6:6">
      <c r="F1538" s="275"/>
    </row>
    <row r="1539" spans="6:6">
      <c r="F1539" s="275"/>
    </row>
    <row r="1540" spans="6:6">
      <c r="F1540" s="275"/>
    </row>
    <row r="1541" spans="6:6">
      <c r="F1541" s="275"/>
    </row>
    <row r="1542" spans="6:6">
      <c r="F1542" s="275"/>
    </row>
    <row r="1543" spans="6:6">
      <c r="F1543" s="275"/>
    </row>
    <row r="1544" spans="6:6">
      <c r="F1544" s="275"/>
    </row>
    <row r="1545" spans="6:6">
      <c r="F1545" s="275"/>
    </row>
    <row r="1546" spans="6:6">
      <c r="F1546" s="275"/>
    </row>
    <row r="1547" spans="6:6">
      <c r="F1547" s="275"/>
    </row>
    <row r="1548" spans="6:6">
      <c r="F1548" s="275"/>
    </row>
    <row r="1549" spans="6:6">
      <c r="F1549" s="275"/>
    </row>
    <row r="1550" spans="6:6">
      <c r="F1550" s="275"/>
    </row>
    <row r="1551" spans="6:6">
      <c r="F1551" s="275"/>
    </row>
    <row r="1552" spans="6:6">
      <c r="F1552" s="275"/>
    </row>
    <row r="1553" spans="6:6">
      <c r="F1553" s="275"/>
    </row>
    <row r="1554" spans="6:6">
      <c r="F1554" s="275"/>
    </row>
    <row r="1555" spans="6:6">
      <c r="F1555" s="275"/>
    </row>
    <row r="1556" spans="6:6">
      <c r="F1556" s="275"/>
    </row>
    <row r="1557" spans="6:6">
      <c r="F1557" s="275"/>
    </row>
    <row r="1558" spans="6:6">
      <c r="F1558" s="275"/>
    </row>
    <row r="1559" spans="6:6">
      <c r="F1559" s="275"/>
    </row>
    <row r="1560" spans="6:6">
      <c r="F1560" s="275"/>
    </row>
    <row r="1561" spans="6:6">
      <c r="F1561" s="275"/>
    </row>
    <row r="1562" spans="6:6">
      <c r="F1562" s="275"/>
    </row>
    <row r="1563" spans="6:6">
      <c r="F1563" s="275"/>
    </row>
    <row r="1564" spans="6:6">
      <c r="F1564" s="275"/>
    </row>
    <row r="1565" spans="6:6">
      <c r="F1565" s="275"/>
    </row>
    <row r="1566" spans="6:6">
      <c r="F1566" s="275"/>
    </row>
    <row r="1567" spans="6:6">
      <c r="F1567" s="275"/>
    </row>
    <row r="1568" spans="6:6">
      <c r="F1568" s="275"/>
    </row>
    <row r="1569" spans="6:6">
      <c r="F1569" s="275"/>
    </row>
    <row r="1570" spans="6:6">
      <c r="F1570" s="275"/>
    </row>
    <row r="1571" spans="6:6">
      <c r="F1571" s="275"/>
    </row>
    <row r="1572" spans="6:6">
      <c r="F1572" s="275"/>
    </row>
    <row r="1573" spans="6:6">
      <c r="F1573" s="275"/>
    </row>
    <row r="1574" spans="6:6">
      <c r="F1574" s="275"/>
    </row>
    <row r="1575" spans="6:6">
      <c r="F1575" s="275"/>
    </row>
    <row r="1576" spans="6:6">
      <c r="F1576" s="275"/>
    </row>
    <row r="1577" spans="6:6">
      <c r="F1577" s="275"/>
    </row>
    <row r="1578" spans="6:6">
      <c r="F1578" s="275"/>
    </row>
    <row r="1579" spans="6:6">
      <c r="F1579" s="275"/>
    </row>
    <row r="1580" spans="6:6">
      <c r="F1580" s="275"/>
    </row>
    <row r="1581" spans="6:6">
      <c r="F1581" s="275"/>
    </row>
    <row r="1582" spans="6:6">
      <c r="F1582" s="275"/>
    </row>
    <row r="1583" spans="6:6">
      <c r="F1583" s="275"/>
    </row>
    <row r="1584" spans="6:6">
      <c r="F1584" s="275"/>
    </row>
    <row r="1585" spans="6:6">
      <c r="F1585" s="275"/>
    </row>
    <row r="1586" spans="6:6">
      <c r="F1586" s="275"/>
    </row>
    <row r="1587" spans="6:6">
      <c r="F1587" s="275"/>
    </row>
    <row r="1588" spans="6:6">
      <c r="F1588" s="275"/>
    </row>
    <row r="1589" spans="6:6">
      <c r="F1589" s="275"/>
    </row>
    <row r="1590" spans="6:6">
      <c r="F1590" s="275"/>
    </row>
    <row r="1591" spans="6:6">
      <c r="F1591" s="275"/>
    </row>
    <row r="1592" spans="6:6">
      <c r="F1592" s="275"/>
    </row>
    <row r="1593" spans="6:6">
      <c r="F1593" s="275"/>
    </row>
    <row r="1594" spans="6:6">
      <c r="F1594" s="275"/>
    </row>
    <row r="1595" spans="6:6">
      <c r="F1595" s="275"/>
    </row>
    <row r="1596" spans="6:6">
      <c r="F1596" s="275"/>
    </row>
    <row r="1597" spans="6:6">
      <c r="F1597" s="275"/>
    </row>
    <row r="1598" spans="6:6">
      <c r="F1598" s="275"/>
    </row>
    <row r="1599" spans="6:6">
      <c r="F1599" s="275"/>
    </row>
    <row r="1600" spans="6:6">
      <c r="F1600" s="275"/>
    </row>
    <row r="1601" spans="6:6">
      <c r="F1601" s="275"/>
    </row>
    <row r="1602" spans="6:6">
      <c r="F1602" s="275"/>
    </row>
    <row r="1603" spans="6:6">
      <c r="F1603" s="275"/>
    </row>
    <row r="1604" spans="6:6">
      <c r="F1604" s="275"/>
    </row>
    <row r="1605" spans="6:6">
      <c r="F1605" s="275"/>
    </row>
    <row r="1606" spans="6:6">
      <c r="F1606" s="275"/>
    </row>
    <row r="1607" spans="6:6">
      <c r="F1607" s="275"/>
    </row>
    <row r="1608" spans="6:6">
      <c r="F1608" s="275"/>
    </row>
    <row r="1609" spans="6:6">
      <c r="F1609" s="275"/>
    </row>
    <row r="1610" spans="6:6">
      <c r="F1610" s="275"/>
    </row>
    <row r="1611" spans="6:6">
      <c r="F1611" s="275"/>
    </row>
    <row r="1612" spans="6:6">
      <c r="F1612" s="275"/>
    </row>
    <row r="1613" spans="6:6">
      <c r="F1613" s="275"/>
    </row>
    <row r="1614" spans="6:6">
      <c r="F1614" s="275"/>
    </row>
    <row r="1615" spans="6:6">
      <c r="F1615" s="275"/>
    </row>
    <row r="1616" spans="6:6">
      <c r="F1616" s="275"/>
    </row>
    <row r="1617" spans="6:6">
      <c r="F1617" s="275"/>
    </row>
    <row r="1618" spans="6:6">
      <c r="F1618" s="275"/>
    </row>
    <row r="1619" spans="6:6">
      <c r="F1619" s="275"/>
    </row>
    <row r="1620" spans="6:6">
      <c r="F1620" s="275"/>
    </row>
    <row r="1621" spans="6:6">
      <c r="F1621" s="275"/>
    </row>
    <row r="1622" spans="6:6">
      <c r="F1622" s="275"/>
    </row>
    <row r="1623" spans="6:6">
      <c r="F1623" s="275"/>
    </row>
    <row r="1624" spans="6:6">
      <c r="F1624" s="275"/>
    </row>
    <row r="1625" spans="6:6">
      <c r="F1625" s="275"/>
    </row>
    <row r="1626" spans="6:6">
      <c r="F1626" s="275"/>
    </row>
    <row r="1627" spans="6:6">
      <c r="F1627" s="275"/>
    </row>
    <row r="1628" spans="6:6">
      <c r="F1628" s="275"/>
    </row>
    <row r="1629" spans="6:6">
      <c r="F1629" s="275"/>
    </row>
    <row r="1630" spans="6:6">
      <c r="F1630" s="275"/>
    </row>
    <row r="1631" spans="6:6">
      <c r="F1631" s="275"/>
    </row>
    <row r="1632" spans="6:6">
      <c r="F1632" s="275"/>
    </row>
    <row r="1633" spans="6:6">
      <c r="F1633" s="275"/>
    </row>
    <row r="1634" spans="6:6">
      <c r="F1634" s="275"/>
    </row>
    <row r="1635" spans="6:6">
      <c r="F1635" s="275"/>
    </row>
    <row r="1636" spans="6:6">
      <c r="F1636" s="275"/>
    </row>
    <row r="1637" spans="6:6">
      <c r="F1637" s="275"/>
    </row>
    <row r="1638" spans="6:6">
      <c r="F1638" s="275"/>
    </row>
    <row r="1639" spans="6:6">
      <c r="F1639" s="275"/>
    </row>
    <row r="1640" spans="6:6">
      <c r="F1640" s="275"/>
    </row>
    <row r="1641" spans="6:6">
      <c r="F1641" s="275"/>
    </row>
    <row r="1642" spans="6:6">
      <c r="F1642" s="275"/>
    </row>
    <row r="1643" spans="6:6">
      <c r="F1643" s="275"/>
    </row>
    <row r="1644" spans="6:6">
      <c r="F1644" s="275"/>
    </row>
    <row r="1645" spans="6:6">
      <c r="F1645" s="275"/>
    </row>
    <row r="1646" spans="6:6">
      <c r="F1646" s="275"/>
    </row>
    <row r="1647" spans="6:6">
      <c r="F1647" s="275"/>
    </row>
    <row r="1648" spans="6:6">
      <c r="F1648" s="275"/>
    </row>
    <row r="1649" spans="6:6">
      <c r="F1649" s="275"/>
    </row>
    <row r="1650" spans="6:6">
      <c r="F1650" s="275"/>
    </row>
    <row r="1651" spans="6:6">
      <c r="F1651" s="275"/>
    </row>
    <row r="1652" spans="6:6">
      <c r="F1652" s="275"/>
    </row>
    <row r="1653" spans="6:6">
      <c r="F1653" s="275"/>
    </row>
    <row r="1654" spans="6:6">
      <c r="F1654" s="275"/>
    </row>
    <row r="1655" spans="6:6">
      <c r="F1655" s="275"/>
    </row>
    <row r="1656" spans="6:6">
      <c r="F1656" s="275"/>
    </row>
    <row r="1657" spans="6:6">
      <c r="F1657" s="275"/>
    </row>
    <row r="1658" spans="6:6">
      <c r="F1658" s="275"/>
    </row>
    <row r="1659" spans="6:6">
      <c r="F1659" s="275"/>
    </row>
    <row r="1660" spans="6:6">
      <c r="F1660" s="275"/>
    </row>
    <row r="1661" spans="6:6">
      <c r="F1661" s="275"/>
    </row>
    <row r="1662" spans="6:6">
      <c r="F1662" s="275"/>
    </row>
    <row r="1663" spans="6:6">
      <c r="F1663" s="275"/>
    </row>
    <row r="1664" spans="6:6">
      <c r="F1664" s="275"/>
    </row>
    <row r="1665" spans="6:6">
      <c r="F1665" s="275"/>
    </row>
    <row r="1666" spans="6:6">
      <c r="F1666" s="275"/>
    </row>
    <row r="1667" spans="6:6">
      <c r="F1667" s="275"/>
    </row>
    <row r="1668" spans="6:6">
      <c r="F1668" s="275"/>
    </row>
    <row r="1669" spans="6:6">
      <c r="F1669" s="275"/>
    </row>
    <row r="1670" spans="6:6">
      <c r="F1670" s="275"/>
    </row>
    <row r="1671" spans="6:6">
      <c r="F1671" s="275"/>
    </row>
    <row r="1672" spans="6:6">
      <c r="F1672" s="275"/>
    </row>
    <row r="1673" spans="6:6">
      <c r="F1673" s="275"/>
    </row>
    <row r="1674" spans="6:6">
      <c r="F1674" s="275"/>
    </row>
    <row r="1675" spans="6:6">
      <c r="F1675" s="275"/>
    </row>
    <row r="1676" spans="6:6">
      <c r="F1676" s="275"/>
    </row>
    <row r="1677" spans="6:6">
      <c r="F1677" s="275"/>
    </row>
    <row r="1678" spans="6:6">
      <c r="F1678" s="275"/>
    </row>
    <row r="1679" spans="6:6">
      <c r="F1679" s="275"/>
    </row>
    <row r="1680" spans="6:6">
      <c r="F1680" s="275"/>
    </row>
    <row r="1681" spans="6:6">
      <c r="F1681" s="275"/>
    </row>
    <row r="1682" spans="6:6">
      <c r="F1682" s="275"/>
    </row>
    <row r="1683" spans="6:6">
      <c r="F1683" s="275"/>
    </row>
    <row r="1684" spans="6:6">
      <c r="F1684" s="275"/>
    </row>
    <row r="1685" spans="6:6">
      <c r="F1685" s="275"/>
    </row>
    <row r="1686" spans="6:6">
      <c r="F1686" s="275"/>
    </row>
    <row r="1687" spans="6:6">
      <c r="F1687" s="275"/>
    </row>
    <row r="1688" spans="6:6">
      <c r="F1688" s="275"/>
    </row>
    <row r="1689" spans="6:6">
      <c r="F1689" s="275"/>
    </row>
    <row r="1690" spans="6:6">
      <c r="F1690" s="275"/>
    </row>
    <row r="1691" spans="6:6">
      <c r="F1691" s="275"/>
    </row>
    <row r="1692" spans="6:6">
      <c r="F1692" s="275"/>
    </row>
    <row r="1693" spans="6:6">
      <c r="F1693" s="275"/>
    </row>
    <row r="1694" spans="6:6">
      <c r="F1694" s="275"/>
    </row>
    <row r="1695" spans="6:6">
      <c r="F1695" s="275"/>
    </row>
    <row r="1696" spans="6:6">
      <c r="F1696" s="275"/>
    </row>
    <row r="1697" spans="6:6">
      <c r="F1697" s="275"/>
    </row>
    <row r="1698" spans="6:6">
      <c r="F1698" s="275"/>
    </row>
    <row r="1699" spans="6:6">
      <c r="F1699" s="275"/>
    </row>
    <row r="1700" spans="6:6">
      <c r="F1700" s="275"/>
    </row>
    <row r="1701" spans="6:6">
      <c r="F1701" s="275"/>
    </row>
    <row r="1702" spans="6:6">
      <c r="F1702" s="275"/>
    </row>
    <row r="1703" spans="6:6">
      <c r="F1703" s="275"/>
    </row>
    <row r="1704" spans="6:6">
      <c r="F1704" s="275"/>
    </row>
    <row r="1705" spans="6:6">
      <c r="F1705" s="275"/>
    </row>
    <row r="1706" spans="6:6">
      <c r="F1706" s="275"/>
    </row>
    <row r="1707" spans="6:6">
      <c r="F1707" s="275"/>
    </row>
    <row r="1708" spans="6:6">
      <c r="F1708" s="275"/>
    </row>
    <row r="1709" spans="6:6">
      <c r="F1709" s="275"/>
    </row>
    <row r="1710" spans="6:6">
      <c r="F1710" s="275"/>
    </row>
    <row r="1711" spans="6:6">
      <c r="F1711" s="275"/>
    </row>
    <row r="1712" spans="6:6">
      <c r="F1712" s="275"/>
    </row>
    <row r="1713" spans="6:6">
      <c r="F1713" s="275"/>
    </row>
    <row r="1714" spans="6:6">
      <c r="F1714" s="275"/>
    </row>
    <row r="1715" spans="6:6">
      <c r="F1715" s="275"/>
    </row>
    <row r="1716" spans="6:6">
      <c r="F1716" s="275"/>
    </row>
    <row r="1717" spans="6:6">
      <c r="F1717" s="275"/>
    </row>
    <row r="1718" spans="6:6">
      <c r="F1718" s="275"/>
    </row>
    <row r="1719" spans="6:6">
      <c r="F1719" s="275"/>
    </row>
    <row r="1720" spans="6:6">
      <c r="F1720" s="275"/>
    </row>
    <row r="1721" spans="6:6">
      <c r="F1721" s="275"/>
    </row>
    <row r="1722" spans="6:6">
      <c r="F1722" s="275"/>
    </row>
    <row r="1723" spans="6:6">
      <c r="F1723" s="275"/>
    </row>
    <row r="1724" spans="6:6">
      <c r="F1724" s="275"/>
    </row>
    <row r="1725" spans="6:6">
      <c r="F1725" s="275"/>
    </row>
    <row r="1726" spans="6:6">
      <c r="F1726" s="275"/>
    </row>
    <row r="1727" spans="6:6">
      <c r="F1727" s="275"/>
    </row>
    <row r="1728" spans="6:6">
      <c r="F1728" s="275"/>
    </row>
    <row r="1729" spans="6:6">
      <c r="F1729" s="275"/>
    </row>
    <row r="1730" spans="6:6">
      <c r="F1730" s="275"/>
    </row>
    <row r="1731" spans="6:6">
      <c r="F1731" s="275"/>
    </row>
    <row r="1732" spans="6:6">
      <c r="F1732" s="275"/>
    </row>
    <row r="1733" spans="6:6">
      <c r="F1733" s="275"/>
    </row>
    <row r="1734" spans="6:6">
      <c r="F1734" s="275"/>
    </row>
    <row r="1735" spans="6:6">
      <c r="F1735" s="275"/>
    </row>
    <row r="1736" spans="6:6">
      <c r="F1736" s="275"/>
    </row>
    <row r="1737" spans="6:6">
      <c r="F1737" s="275"/>
    </row>
    <row r="1738" spans="6:6">
      <c r="F1738" s="275"/>
    </row>
    <row r="1739" spans="6:6">
      <c r="F1739" s="275"/>
    </row>
    <row r="1740" spans="6:6">
      <c r="F1740" s="275"/>
    </row>
    <row r="1741" spans="6:6">
      <c r="F1741" s="275"/>
    </row>
    <row r="1742" spans="6:6">
      <c r="F1742" s="275"/>
    </row>
    <row r="1743" spans="6:6">
      <c r="F1743" s="275"/>
    </row>
    <row r="1744" spans="6:6">
      <c r="F1744" s="275"/>
    </row>
    <row r="1745" spans="6:6">
      <c r="F1745" s="275"/>
    </row>
    <row r="1746" spans="6:6">
      <c r="F1746" s="275"/>
    </row>
    <row r="1747" spans="6:6">
      <c r="F1747" s="275"/>
    </row>
    <row r="1748" spans="6:6">
      <c r="F1748" s="275"/>
    </row>
    <row r="1749" spans="6:6">
      <c r="F1749" s="275"/>
    </row>
    <row r="1750" spans="6:6">
      <c r="F1750" s="275"/>
    </row>
    <row r="1751" spans="6:6">
      <c r="F1751" s="275"/>
    </row>
    <row r="1752" spans="6:6">
      <c r="F1752" s="275"/>
    </row>
    <row r="1753" spans="6:6">
      <c r="F1753" s="275"/>
    </row>
    <row r="1754" spans="6:6">
      <c r="F1754" s="275"/>
    </row>
    <row r="1755" spans="6:6">
      <c r="F1755" s="275"/>
    </row>
    <row r="1756" spans="6:6">
      <c r="F1756" s="275"/>
    </row>
    <row r="1757" spans="6:6">
      <c r="F1757" s="275"/>
    </row>
    <row r="1758" spans="6:6">
      <c r="F1758" s="275"/>
    </row>
    <row r="1759" spans="6:6">
      <c r="F1759" s="275"/>
    </row>
    <row r="1760" spans="6:6">
      <c r="F1760" s="275"/>
    </row>
    <row r="1761" spans="6:6">
      <c r="F1761" s="275"/>
    </row>
    <row r="1762" spans="6:6">
      <c r="F1762" s="275"/>
    </row>
    <row r="1763" spans="6:6">
      <c r="F1763" s="275"/>
    </row>
    <row r="1764" spans="6:6">
      <c r="F1764" s="275"/>
    </row>
    <row r="1765" spans="6:6">
      <c r="F1765" s="275"/>
    </row>
    <row r="1766" spans="6:6">
      <c r="F1766" s="275"/>
    </row>
    <row r="1767" spans="6:6">
      <c r="F1767" s="275"/>
    </row>
    <row r="1768" spans="6:6">
      <c r="F1768" s="275"/>
    </row>
    <row r="1769" spans="6:6">
      <c r="F1769" s="275"/>
    </row>
    <row r="1770" spans="6:6">
      <c r="F1770" s="275"/>
    </row>
    <row r="1771" spans="6:6">
      <c r="F1771" s="275"/>
    </row>
    <row r="1772" spans="6:6">
      <c r="F1772" s="275"/>
    </row>
    <row r="1773" spans="6:6">
      <c r="F1773" s="275"/>
    </row>
    <row r="1774" spans="6:6">
      <c r="F1774" s="275"/>
    </row>
    <row r="1775" spans="6:6">
      <c r="F1775" s="275"/>
    </row>
    <row r="1776" spans="6:6">
      <c r="F1776" s="275"/>
    </row>
    <row r="1777" spans="6:6">
      <c r="F1777" s="275"/>
    </row>
    <row r="1778" spans="6:6">
      <c r="F1778" s="275"/>
    </row>
    <row r="1779" spans="6:6">
      <c r="F1779" s="275"/>
    </row>
    <row r="1780" spans="6:6">
      <c r="F1780" s="275"/>
    </row>
    <row r="1781" spans="6:6">
      <c r="F1781" s="275"/>
    </row>
    <row r="1782" spans="6:6">
      <c r="F1782" s="275"/>
    </row>
    <row r="1783" spans="6:6">
      <c r="F1783" s="275"/>
    </row>
    <row r="1784" spans="6:6">
      <c r="F1784" s="275"/>
    </row>
    <row r="1785" spans="6:6">
      <c r="F1785" s="275"/>
    </row>
    <row r="1786" spans="6:6">
      <c r="F1786" s="275"/>
    </row>
    <row r="1787" spans="6:6">
      <c r="F1787" s="275"/>
    </row>
    <row r="1788" spans="6:6">
      <c r="F1788" s="275"/>
    </row>
    <row r="1789" spans="6:6">
      <c r="F1789" s="275"/>
    </row>
    <row r="1790" spans="6:6">
      <c r="F1790" s="275"/>
    </row>
    <row r="1791" spans="6:6">
      <c r="F1791" s="275"/>
    </row>
    <row r="1792" spans="6:6">
      <c r="F1792" s="275"/>
    </row>
    <row r="1793" spans="6:6">
      <c r="F1793" s="275"/>
    </row>
    <row r="1794" spans="6:6">
      <c r="F1794" s="275"/>
    </row>
    <row r="1795" spans="6:6">
      <c r="F1795" s="275"/>
    </row>
    <row r="1796" spans="6:6">
      <c r="F1796" s="275"/>
    </row>
    <row r="1797" spans="6:6">
      <c r="F1797" s="275"/>
    </row>
    <row r="1798" spans="6:6">
      <c r="F1798" s="275"/>
    </row>
    <row r="1799" spans="6:6">
      <c r="F1799" s="275"/>
    </row>
    <row r="1800" spans="6:6">
      <c r="F1800" s="275"/>
    </row>
    <row r="1801" spans="6:6">
      <c r="F1801" s="275"/>
    </row>
    <row r="1802" spans="6:6">
      <c r="F1802" s="275"/>
    </row>
    <row r="1803" spans="6:6">
      <c r="F1803" s="275"/>
    </row>
    <row r="1804" spans="6:6">
      <c r="F1804" s="275"/>
    </row>
    <row r="1805" spans="6:6">
      <c r="F1805" s="275"/>
    </row>
    <row r="1806" spans="6:6">
      <c r="F1806" s="275"/>
    </row>
    <row r="1807" spans="6:6">
      <c r="F1807" s="275"/>
    </row>
    <row r="1808" spans="6:6">
      <c r="F1808" s="275"/>
    </row>
    <row r="1809" spans="6:6">
      <c r="F1809" s="275"/>
    </row>
    <row r="1810" spans="6:6">
      <c r="F1810" s="275"/>
    </row>
    <row r="1811" spans="6:6">
      <c r="F1811" s="275"/>
    </row>
    <row r="1812" spans="6:6">
      <c r="F1812" s="275"/>
    </row>
    <row r="1813" spans="6:6">
      <c r="F1813" s="275"/>
    </row>
    <row r="1814" spans="6:6">
      <c r="F1814" s="275"/>
    </row>
    <row r="1815" spans="6:6">
      <c r="F1815" s="275"/>
    </row>
    <row r="1816" spans="6:6">
      <c r="F1816" s="275"/>
    </row>
    <row r="1817" spans="6:6">
      <c r="F1817" s="275"/>
    </row>
    <row r="1818" spans="6:6">
      <c r="F1818" s="275"/>
    </row>
    <row r="1819" spans="6:6">
      <c r="F1819" s="275"/>
    </row>
    <row r="1820" spans="6:6">
      <c r="F1820" s="27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1056"/>
  <sheetViews>
    <sheetView workbookViewId="0">
      <selection activeCell="A27" sqref="A27"/>
    </sheetView>
  </sheetViews>
  <sheetFormatPr defaultColWidth="13" defaultRowHeight="12.75"/>
  <cols>
    <col min="1" max="1" width="10.25" style="240" customWidth="1"/>
    <col min="2" max="2" width="20.25" style="240" customWidth="1"/>
    <col min="3" max="3" width="57" style="240" customWidth="1"/>
    <col min="4" max="4" width="26.75" style="240" customWidth="1"/>
    <col min="5" max="5" width="149.875" style="276" customWidth="1"/>
    <col min="6" max="16384" width="13" style="240"/>
  </cols>
  <sheetData>
    <row r="1" spans="1:5" ht="22.5">
      <c r="A1" s="1066" t="s">
        <v>1273</v>
      </c>
      <c r="B1" s="1066"/>
      <c r="C1" s="1066"/>
      <c r="D1" s="1066"/>
      <c r="E1" s="1066"/>
    </row>
    <row r="2" spans="1:5" ht="15.75">
      <c r="A2" s="380"/>
      <c r="B2" s="381" t="s">
        <v>174</v>
      </c>
      <c r="C2" s="384" t="s">
        <v>304</v>
      </c>
      <c r="D2" s="382" t="s">
        <v>4</v>
      </c>
      <c r="E2" s="383" t="s">
        <v>305</v>
      </c>
    </row>
    <row r="3" spans="1:5" s="405" customFormat="1" ht="15">
      <c r="A3" s="400"/>
      <c r="B3" s="401"/>
      <c r="C3" s="402" t="s">
        <v>1274</v>
      </c>
      <c r="D3" s="403"/>
      <c r="E3" s="404"/>
    </row>
    <row r="4" spans="1:5" s="405" customFormat="1" ht="15">
      <c r="A4" s="406" t="s">
        <v>1275</v>
      </c>
      <c r="B4" s="407" t="s">
        <v>5</v>
      </c>
      <c r="C4" s="408" t="s">
        <v>1276</v>
      </c>
      <c r="D4" s="409" t="s">
        <v>1277</v>
      </c>
      <c r="E4" s="410" t="s">
        <v>1278</v>
      </c>
    </row>
    <row r="5" spans="1:5" customFormat="1" ht="15.75">
      <c r="A5" s="406" t="s">
        <v>1279</v>
      </c>
      <c r="B5" s="409" t="s">
        <v>5</v>
      </c>
      <c r="C5" s="411" t="s">
        <v>1280</v>
      </c>
      <c r="D5" s="409" t="s">
        <v>1277</v>
      </c>
      <c r="E5" s="410" t="s">
        <v>1281</v>
      </c>
    </row>
    <row r="6" spans="1:5" s="405" customFormat="1" ht="15">
      <c r="A6" s="406" t="s">
        <v>1282</v>
      </c>
      <c r="B6" s="409" t="s">
        <v>5</v>
      </c>
      <c r="C6" s="411" t="s">
        <v>1283</v>
      </c>
      <c r="D6" s="409" t="s">
        <v>1277</v>
      </c>
      <c r="E6" s="410" t="s">
        <v>1284</v>
      </c>
    </row>
    <row r="7" spans="1:5" s="405" customFormat="1" ht="15">
      <c r="A7" s="406" t="s">
        <v>1285</v>
      </c>
      <c r="B7" s="409" t="s">
        <v>5</v>
      </c>
      <c r="C7" s="411" t="s">
        <v>1286</v>
      </c>
      <c r="D7" s="409" t="s">
        <v>1277</v>
      </c>
      <c r="E7" s="410" t="s">
        <v>1287</v>
      </c>
    </row>
    <row r="8" spans="1:5" s="415" customFormat="1" ht="15">
      <c r="A8" s="412" t="s">
        <v>1288</v>
      </c>
      <c r="B8" s="412" t="s">
        <v>5</v>
      </c>
      <c r="C8" s="413" t="s">
        <v>1289</v>
      </c>
      <c r="D8" s="412" t="s">
        <v>1277</v>
      </c>
      <c r="E8" s="414" t="s">
        <v>1290</v>
      </c>
    </row>
    <row r="9" spans="1:5" s="415" customFormat="1" ht="15">
      <c r="A9" s="412" t="s">
        <v>1291</v>
      </c>
      <c r="B9" s="412" t="s">
        <v>5</v>
      </c>
      <c r="C9" s="416" t="s">
        <v>1292</v>
      </c>
      <c r="D9" s="412" t="s">
        <v>1277</v>
      </c>
      <c r="E9" s="414" t="s">
        <v>1293</v>
      </c>
    </row>
    <row r="10" spans="1:5" s="379" customFormat="1" ht="15">
      <c r="A10" s="412" t="s">
        <v>1294</v>
      </c>
      <c r="B10" s="412" t="s">
        <v>5</v>
      </c>
      <c r="C10" s="416" t="s">
        <v>1295</v>
      </c>
      <c r="D10" s="412" t="s">
        <v>1277</v>
      </c>
      <c r="E10" s="414" t="s">
        <v>1296</v>
      </c>
    </row>
    <row r="11" spans="1:5" s="405" customFormat="1" ht="15">
      <c r="A11" s="406" t="s">
        <v>1297</v>
      </c>
      <c r="B11" s="409" t="s">
        <v>5</v>
      </c>
      <c r="C11" s="411" t="s">
        <v>1298</v>
      </c>
      <c r="D11" s="409" t="s">
        <v>1277</v>
      </c>
      <c r="E11" s="410" t="s">
        <v>1299</v>
      </c>
    </row>
    <row r="12" spans="1:5" s="415" customFormat="1" ht="15">
      <c r="A12" s="406" t="s">
        <v>1300</v>
      </c>
      <c r="B12" s="409" t="s">
        <v>5</v>
      </c>
      <c r="C12" s="411" t="s">
        <v>1301</v>
      </c>
      <c r="D12" s="409" t="s">
        <v>1277</v>
      </c>
      <c r="E12" s="410" t="s">
        <v>1302</v>
      </c>
    </row>
    <row r="13" spans="1:5" s="415" customFormat="1" ht="15">
      <c r="A13" s="412" t="s">
        <v>1303</v>
      </c>
      <c r="B13" s="412" t="s">
        <v>5</v>
      </c>
      <c r="C13" s="416" t="s">
        <v>1304</v>
      </c>
      <c r="D13" s="412" t="s">
        <v>1277</v>
      </c>
      <c r="E13" s="414" t="s">
        <v>1305</v>
      </c>
    </row>
    <row r="14" spans="1:5" s="415" customFormat="1" ht="15">
      <c r="A14" s="412" t="s">
        <v>1306</v>
      </c>
      <c r="B14" s="412" t="s">
        <v>5</v>
      </c>
      <c r="C14" s="416" t="s">
        <v>1307</v>
      </c>
      <c r="D14" s="412" t="s">
        <v>1277</v>
      </c>
      <c r="E14" s="414" t="s">
        <v>1308</v>
      </c>
    </row>
    <row r="15" spans="1:5" s="405" customFormat="1" ht="15">
      <c r="A15" s="406" t="s">
        <v>1309</v>
      </c>
      <c r="B15" s="406" t="s">
        <v>5</v>
      </c>
      <c r="C15" s="411" t="s">
        <v>1310</v>
      </c>
      <c r="D15" s="406" t="s">
        <v>1277</v>
      </c>
      <c r="E15" s="417" t="s">
        <v>1311</v>
      </c>
    </row>
    <row r="16" spans="1:5" s="405" customFormat="1" ht="15">
      <c r="A16" s="406" t="s">
        <v>1312</v>
      </c>
      <c r="B16" s="418" t="s">
        <v>5</v>
      </c>
      <c r="C16" s="408" t="s">
        <v>1313</v>
      </c>
      <c r="D16" s="418" t="s">
        <v>1277</v>
      </c>
      <c r="E16" s="417" t="s">
        <v>1314</v>
      </c>
    </row>
    <row r="17" spans="1:5" s="415" customFormat="1" ht="15">
      <c r="A17" s="412" t="s">
        <v>1315</v>
      </c>
      <c r="B17" s="419" t="s">
        <v>5</v>
      </c>
      <c r="C17" s="414" t="s">
        <v>1316</v>
      </c>
      <c r="D17" s="419" t="s">
        <v>1277</v>
      </c>
      <c r="E17" s="414" t="s">
        <v>1317</v>
      </c>
    </row>
    <row r="18" spans="1:5" s="415" customFormat="1" ht="15">
      <c r="A18" s="412" t="s">
        <v>1318</v>
      </c>
      <c r="B18" s="419" t="s">
        <v>5</v>
      </c>
      <c r="C18" s="413" t="s">
        <v>1313</v>
      </c>
      <c r="D18" s="419" t="s">
        <v>1277</v>
      </c>
      <c r="E18" s="414" t="s">
        <v>1319</v>
      </c>
    </row>
    <row r="19" spans="1:5" s="405" customFormat="1" ht="15">
      <c r="A19" s="406" t="s">
        <v>1320</v>
      </c>
      <c r="B19" s="418" t="s">
        <v>5</v>
      </c>
      <c r="C19" s="417" t="s">
        <v>1321</v>
      </c>
      <c r="D19" s="418" t="s">
        <v>1277</v>
      </c>
      <c r="E19" s="417" t="s">
        <v>1322</v>
      </c>
    </row>
    <row r="20" spans="1:5" s="405" customFormat="1" ht="15">
      <c r="A20" s="406" t="s">
        <v>1323</v>
      </c>
      <c r="B20" s="418" t="s">
        <v>5</v>
      </c>
      <c r="C20" s="420" t="s">
        <v>1324</v>
      </c>
      <c r="D20" s="418" t="s">
        <v>1277</v>
      </c>
      <c r="E20" s="417" t="s">
        <v>1325</v>
      </c>
    </row>
    <row r="21" spans="1:5" s="415" customFormat="1" ht="15">
      <c r="A21" s="412" t="s">
        <v>1326</v>
      </c>
      <c r="B21" s="419" t="s">
        <v>5</v>
      </c>
      <c r="C21" s="416" t="s">
        <v>1327</v>
      </c>
      <c r="D21" s="419" t="s">
        <v>1277</v>
      </c>
      <c r="E21" s="414" t="s">
        <v>1328</v>
      </c>
    </row>
    <row r="22" spans="1:5" s="415" customFormat="1" ht="15">
      <c r="A22" s="412" t="s">
        <v>1329</v>
      </c>
      <c r="B22" s="419" t="s">
        <v>5</v>
      </c>
      <c r="C22" s="416" t="s">
        <v>1330</v>
      </c>
      <c r="D22" s="419" t="s">
        <v>1277</v>
      </c>
      <c r="E22" s="414" t="s">
        <v>1331</v>
      </c>
    </row>
    <row r="23" spans="1:5" s="405" customFormat="1" ht="15">
      <c r="A23" s="406" t="s">
        <v>1332</v>
      </c>
      <c r="B23" s="418" t="s">
        <v>5</v>
      </c>
      <c r="C23" s="411" t="s">
        <v>1333</v>
      </c>
      <c r="D23" s="418" t="s">
        <v>1277</v>
      </c>
      <c r="E23" s="417" t="s">
        <v>1334</v>
      </c>
    </row>
    <row r="24" spans="1:5" s="405" customFormat="1" ht="15">
      <c r="A24" s="406" t="s">
        <v>1335</v>
      </c>
      <c r="B24" s="418" t="s">
        <v>5</v>
      </c>
      <c r="C24" s="411" t="s">
        <v>1336</v>
      </c>
      <c r="D24" s="418" t="s">
        <v>1277</v>
      </c>
      <c r="E24" s="417" t="s">
        <v>1337</v>
      </c>
    </row>
    <row r="25" spans="1:5" s="405" customFormat="1" ht="15">
      <c r="A25" s="406" t="s">
        <v>1338</v>
      </c>
      <c r="B25" s="418" t="s">
        <v>5</v>
      </c>
      <c r="C25" s="411" t="s">
        <v>1339</v>
      </c>
      <c r="D25" s="418" t="s">
        <v>1277</v>
      </c>
      <c r="E25" s="417" t="s">
        <v>1340</v>
      </c>
    </row>
    <row r="26" spans="1:5" s="415" customFormat="1" ht="15">
      <c r="A26" s="412" t="s">
        <v>1341</v>
      </c>
      <c r="B26" s="419" t="s">
        <v>5</v>
      </c>
      <c r="C26" s="416" t="s">
        <v>1342</v>
      </c>
      <c r="D26" s="419" t="s">
        <v>1277</v>
      </c>
      <c r="E26" s="414" t="s">
        <v>1343</v>
      </c>
    </row>
    <row r="27" spans="1:5" s="415" customFormat="1" ht="15">
      <c r="A27" s="412" t="s">
        <v>1344</v>
      </c>
      <c r="B27" s="419" t="s">
        <v>5</v>
      </c>
      <c r="C27" s="416" t="s">
        <v>1345</v>
      </c>
      <c r="D27" s="419" t="s">
        <v>1277</v>
      </c>
      <c r="E27" s="414" t="s">
        <v>1346</v>
      </c>
    </row>
    <row r="28" spans="1:5" s="405" customFormat="1" ht="15">
      <c r="A28" s="406" t="s">
        <v>1347</v>
      </c>
      <c r="B28" s="418" t="s">
        <v>5</v>
      </c>
      <c r="C28" s="411" t="s">
        <v>1348</v>
      </c>
      <c r="D28" s="418" t="s">
        <v>1277</v>
      </c>
      <c r="E28" s="417" t="s">
        <v>1349</v>
      </c>
    </row>
    <row r="29" spans="1:5" s="405" customFormat="1" ht="15">
      <c r="A29" s="406" t="s">
        <v>1350</v>
      </c>
      <c r="B29" s="418" t="s">
        <v>5</v>
      </c>
      <c r="C29" s="411" t="s">
        <v>1351</v>
      </c>
      <c r="D29" s="418" t="s">
        <v>1277</v>
      </c>
      <c r="E29" s="417" t="s">
        <v>1352</v>
      </c>
    </row>
    <row r="30" spans="1:5" s="415" customFormat="1" ht="15">
      <c r="A30" s="412" t="s">
        <v>1353</v>
      </c>
      <c r="B30" s="419" t="s">
        <v>5</v>
      </c>
      <c r="C30" s="416" t="s">
        <v>1354</v>
      </c>
      <c r="D30" s="419" t="s">
        <v>1277</v>
      </c>
      <c r="E30" s="414" t="s">
        <v>1355</v>
      </c>
    </row>
    <row r="31" spans="1:5" s="415" customFormat="1" ht="15">
      <c r="A31" s="412" t="s">
        <v>1356</v>
      </c>
      <c r="B31" s="419" t="s">
        <v>5</v>
      </c>
      <c r="C31" s="416" t="s">
        <v>1357</v>
      </c>
      <c r="D31" s="419" t="s">
        <v>1277</v>
      </c>
      <c r="E31" s="414" t="s">
        <v>1358</v>
      </c>
    </row>
    <row r="32" spans="1:5" s="405" customFormat="1" ht="15">
      <c r="A32" s="406" t="s">
        <v>1359</v>
      </c>
      <c r="B32" s="418" t="s">
        <v>5</v>
      </c>
      <c r="C32" s="411" t="s">
        <v>1360</v>
      </c>
      <c r="D32" s="418" t="s">
        <v>1277</v>
      </c>
      <c r="E32" s="417" t="s">
        <v>1361</v>
      </c>
    </row>
    <row r="33" spans="1:5" s="405" customFormat="1" ht="15">
      <c r="A33" s="406" t="s">
        <v>1362</v>
      </c>
      <c r="B33" s="418" t="s">
        <v>5</v>
      </c>
      <c r="C33" s="411" t="s">
        <v>1363</v>
      </c>
      <c r="D33" s="418" t="s">
        <v>1277</v>
      </c>
      <c r="E33" s="417" t="s">
        <v>1364</v>
      </c>
    </row>
    <row r="34" spans="1:5" s="405" customFormat="1" ht="15">
      <c r="A34" s="406" t="s">
        <v>1365</v>
      </c>
      <c r="B34" s="418" t="s">
        <v>5</v>
      </c>
      <c r="C34" s="411" t="s">
        <v>1366</v>
      </c>
      <c r="D34" s="418" t="s">
        <v>1277</v>
      </c>
      <c r="E34" s="417" t="s">
        <v>1367</v>
      </c>
    </row>
    <row r="35" spans="1:5" s="405" customFormat="1" ht="15">
      <c r="A35" s="406" t="s">
        <v>1368</v>
      </c>
      <c r="B35" s="418" t="s">
        <v>5</v>
      </c>
      <c r="C35" s="411" t="s">
        <v>1369</v>
      </c>
      <c r="D35" s="418" t="s">
        <v>1277</v>
      </c>
      <c r="E35" s="417" t="s">
        <v>1370</v>
      </c>
    </row>
    <row r="36" spans="1:5" s="415" customFormat="1" ht="30">
      <c r="A36" s="414" t="s">
        <v>2166</v>
      </c>
      <c r="B36" s="635" t="s">
        <v>5</v>
      </c>
      <c r="C36" s="416" t="s">
        <v>1371</v>
      </c>
      <c r="D36" s="635" t="s">
        <v>1277</v>
      </c>
      <c r="E36" s="414" t="s">
        <v>1372</v>
      </c>
    </row>
    <row r="37" spans="1:5" s="415" customFormat="1" ht="15">
      <c r="A37" s="414" t="s">
        <v>2167</v>
      </c>
      <c r="B37" s="635" t="s">
        <v>5</v>
      </c>
      <c r="C37" s="416" t="s">
        <v>1373</v>
      </c>
      <c r="D37" s="635" t="s">
        <v>1277</v>
      </c>
      <c r="E37" s="414" t="s">
        <v>1374</v>
      </c>
    </row>
    <row r="38" spans="1:5" s="405" customFormat="1" ht="15">
      <c r="A38" s="406" t="s">
        <v>1375</v>
      </c>
      <c r="B38" s="409" t="s">
        <v>5</v>
      </c>
      <c r="C38" s="411" t="s">
        <v>1376</v>
      </c>
      <c r="D38" s="409" t="s">
        <v>1277</v>
      </c>
      <c r="E38" s="410" t="s">
        <v>1377</v>
      </c>
    </row>
    <row r="39" spans="1:5" s="405" customFormat="1" ht="15">
      <c r="A39" s="400"/>
      <c r="B39" s="421"/>
      <c r="C39" s="422" t="s">
        <v>1378</v>
      </c>
      <c r="D39" s="403"/>
      <c r="E39" s="404"/>
    </row>
    <row r="40" spans="1:5" s="405" customFormat="1" ht="15">
      <c r="A40" s="406" t="s">
        <v>1379</v>
      </c>
      <c r="B40" s="409" t="s">
        <v>5</v>
      </c>
      <c r="C40" s="411" t="s">
        <v>1380</v>
      </c>
      <c r="D40" s="409" t="s">
        <v>1277</v>
      </c>
      <c r="E40" s="410" t="s">
        <v>1381</v>
      </c>
    </row>
    <row r="41" spans="1:5" s="405" customFormat="1" ht="15">
      <c r="A41" s="406" t="s">
        <v>2165</v>
      </c>
      <c r="B41" s="409" t="s">
        <v>5</v>
      </c>
      <c r="C41" s="411" t="s">
        <v>1382</v>
      </c>
      <c r="D41" s="409" t="s">
        <v>1277</v>
      </c>
      <c r="E41" s="410" t="s">
        <v>1383</v>
      </c>
    </row>
    <row r="42" spans="1:5" s="415" customFormat="1" ht="15">
      <c r="A42" s="412" t="s">
        <v>1384</v>
      </c>
      <c r="B42" s="412" t="s">
        <v>5</v>
      </c>
      <c r="C42" s="416" t="s">
        <v>1385</v>
      </c>
      <c r="D42" s="412" t="s">
        <v>1277</v>
      </c>
      <c r="E42" s="414" t="s">
        <v>1386</v>
      </c>
    </row>
    <row r="43" spans="1:5" s="415" customFormat="1" ht="15">
      <c r="A43" s="412" t="s">
        <v>1387</v>
      </c>
      <c r="B43" s="412" t="s">
        <v>5</v>
      </c>
      <c r="C43" s="416" t="s">
        <v>1388</v>
      </c>
      <c r="D43" s="412" t="s">
        <v>1277</v>
      </c>
      <c r="E43" s="414" t="s">
        <v>1389</v>
      </c>
    </row>
    <row r="44" spans="1:5" s="405" customFormat="1" ht="15">
      <c r="A44" s="406" t="s">
        <v>1390</v>
      </c>
      <c r="B44" s="409" t="s">
        <v>5</v>
      </c>
      <c r="C44" s="411" t="s">
        <v>1391</v>
      </c>
      <c r="D44" s="409" t="s">
        <v>1277</v>
      </c>
      <c r="E44" s="417" t="s">
        <v>1392</v>
      </c>
    </row>
    <row r="45" spans="1:5" s="405" customFormat="1" ht="15">
      <c r="A45" s="406" t="s">
        <v>1393</v>
      </c>
      <c r="B45" s="409" t="s">
        <v>5</v>
      </c>
      <c r="C45" s="423" t="s">
        <v>1394</v>
      </c>
      <c r="D45" s="409" t="s">
        <v>1277</v>
      </c>
      <c r="E45" s="410" t="s">
        <v>1395</v>
      </c>
    </row>
    <row r="46" spans="1:5" s="415" customFormat="1" ht="15">
      <c r="A46" s="412" t="s">
        <v>1396</v>
      </c>
      <c r="B46" s="412" t="s">
        <v>5</v>
      </c>
      <c r="C46" s="416" t="s">
        <v>1397</v>
      </c>
      <c r="D46" s="412" t="s">
        <v>1277</v>
      </c>
      <c r="E46" s="414" t="s">
        <v>1398</v>
      </c>
    </row>
    <row r="47" spans="1:5" s="415" customFormat="1" ht="15">
      <c r="A47" s="412" t="s">
        <v>1399</v>
      </c>
      <c r="B47" s="412" t="s">
        <v>5</v>
      </c>
      <c r="C47" s="416" t="s">
        <v>1400</v>
      </c>
      <c r="D47" s="412" t="s">
        <v>1277</v>
      </c>
      <c r="E47" s="414" t="s">
        <v>1401</v>
      </c>
    </row>
    <row r="48" spans="1:5" s="415" customFormat="1" ht="15">
      <c r="A48" s="406" t="s">
        <v>1402</v>
      </c>
      <c r="B48" s="409" t="s">
        <v>5</v>
      </c>
      <c r="C48" s="411" t="s">
        <v>1403</v>
      </c>
      <c r="D48" s="409" t="s">
        <v>1277</v>
      </c>
      <c r="E48" s="410" t="s">
        <v>1404</v>
      </c>
    </row>
    <row r="49" spans="1:5" s="415" customFormat="1" ht="15">
      <c r="A49" s="406" t="s">
        <v>1405</v>
      </c>
      <c r="B49" s="409" t="s">
        <v>5</v>
      </c>
      <c r="C49" s="411" t="s">
        <v>1406</v>
      </c>
      <c r="D49" s="409" t="s">
        <v>1277</v>
      </c>
      <c r="E49" s="410" t="s">
        <v>1407</v>
      </c>
    </row>
    <row r="50" spans="1:5" s="415" customFormat="1" ht="15">
      <c r="A50" s="412" t="s">
        <v>1408</v>
      </c>
      <c r="B50" s="412" t="s">
        <v>5</v>
      </c>
      <c r="C50" s="416" t="s">
        <v>1409</v>
      </c>
      <c r="D50" s="412" t="s">
        <v>1277</v>
      </c>
      <c r="E50" s="414" t="s">
        <v>1410</v>
      </c>
    </row>
    <row r="51" spans="1:5" s="415" customFormat="1" ht="15">
      <c r="A51" s="412" t="s">
        <v>1411</v>
      </c>
      <c r="B51" s="412" t="s">
        <v>5</v>
      </c>
      <c r="C51" s="416" t="s">
        <v>1412</v>
      </c>
      <c r="D51" s="412" t="s">
        <v>1277</v>
      </c>
      <c r="E51" s="414" t="s">
        <v>1413</v>
      </c>
    </row>
    <row r="52" spans="1:5" s="405" customFormat="1" ht="15">
      <c r="A52" s="406" t="s">
        <v>1414</v>
      </c>
      <c r="B52" s="406" t="s">
        <v>5</v>
      </c>
      <c r="C52" s="411" t="s">
        <v>1415</v>
      </c>
      <c r="D52" s="406" t="s">
        <v>1277</v>
      </c>
      <c r="E52" s="417" t="s">
        <v>1416</v>
      </c>
    </row>
    <row r="53" spans="1:5" s="405" customFormat="1" ht="15">
      <c r="A53" s="406" t="s">
        <v>1417</v>
      </c>
      <c r="B53" s="406" t="s">
        <v>5</v>
      </c>
      <c r="C53" s="411" t="s">
        <v>1418</v>
      </c>
      <c r="D53" s="406" t="s">
        <v>1277</v>
      </c>
      <c r="E53" s="417" t="s">
        <v>1419</v>
      </c>
    </row>
    <row r="54" spans="1:5" s="415" customFormat="1" ht="15">
      <c r="A54" s="412" t="s">
        <v>1420</v>
      </c>
      <c r="B54" s="412" t="s">
        <v>5</v>
      </c>
      <c r="C54" s="416" t="s">
        <v>1421</v>
      </c>
      <c r="D54" s="412" t="s">
        <v>1277</v>
      </c>
      <c r="E54" s="414" t="s">
        <v>1422</v>
      </c>
    </row>
    <row r="55" spans="1:5" s="415" customFormat="1" ht="15">
      <c r="A55" s="412" t="s">
        <v>1423</v>
      </c>
      <c r="B55" s="412" t="s">
        <v>5</v>
      </c>
      <c r="C55" s="416" t="s">
        <v>1424</v>
      </c>
      <c r="D55" s="412" t="s">
        <v>1277</v>
      </c>
      <c r="E55" s="414" t="s">
        <v>1425</v>
      </c>
    </row>
    <row r="56" spans="1:5" s="405" customFormat="1" ht="30">
      <c r="A56" s="406" t="s">
        <v>1426</v>
      </c>
      <c r="B56" s="409" t="s">
        <v>5</v>
      </c>
      <c r="C56" s="411" t="s">
        <v>1376</v>
      </c>
      <c r="D56" s="409" t="s">
        <v>1277</v>
      </c>
      <c r="E56" s="410" t="s">
        <v>1427</v>
      </c>
    </row>
    <row r="57" spans="1:5" s="405" customFormat="1" ht="15">
      <c r="A57" s="424"/>
      <c r="B57" s="424"/>
      <c r="C57" s="424"/>
      <c r="D57" s="424"/>
      <c r="E57" s="425"/>
    </row>
    <row r="58" spans="1:5" ht="15">
      <c r="A58" s="424"/>
      <c r="B58" s="424"/>
      <c r="C58" s="424"/>
      <c r="D58" s="424"/>
      <c r="E58" s="425"/>
    </row>
    <row r="59" spans="1:5" ht="15">
      <c r="A59" s="424"/>
      <c r="B59" s="424"/>
      <c r="C59" s="424"/>
      <c r="D59" s="424"/>
      <c r="E59" s="425"/>
    </row>
    <row r="60" spans="1:5" ht="15">
      <c r="A60" s="424"/>
      <c r="B60" s="424"/>
      <c r="C60" s="424"/>
      <c r="D60" s="424"/>
      <c r="E60" s="425"/>
    </row>
    <row r="61" spans="1:5" ht="15">
      <c r="A61" s="424"/>
      <c r="B61" s="424"/>
      <c r="C61" s="424"/>
      <c r="D61" s="424"/>
      <c r="E61" s="425"/>
    </row>
    <row r="62" spans="1:5" ht="15">
      <c r="A62" s="424"/>
      <c r="B62" s="424"/>
      <c r="C62" s="424"/>
      <c r="D62" s="424"/>
      <c r="E62" s="425"/>
    </row>
    <row r="63" spans="1:5" ht="15">
      <c r="A63" s="424"/>
      <c r="B63" s="424"/>
      <c r="C63" s="424"/>
      <c r="D63" s="424"/>
      <c r="E63" s="425"/>
    </row>
    <row r="64" spans="1:5" ht="15">
      <c r="A64" s="424"/>
      <c r="B64" s="424"/>
      <c r="C64" s="424"/>
      <c r="D64" s="424"/>
      <c r="E64" s="425"/>
    </row>
    <row r="65" spans="1:5" ht="15">
      <c r="A65" s="424"/>
      <c r="B65" s="424"/>
      <c r="C65" s="424"/>
      <c r="D65" s="424"/>
      <c r="E65" s="425"/>
    </row>
    <row r="66" spans="1:5" ht="15">
      <c r="A66" s="424"/>
      <c r="B66" s="424"/>
      <c r="C66" s="424"/>
      <c r="D66" s="424"/>
      <c r="E66" s="425"/>
    </row>
    <row r="67" spans="1:5" ht="15">
      <c r="A67" s="424"/>
      <c r="B67" s="424"/>
      <c r="C67" s="424"/>
      <c r="D67" s="424"/>
      <c r="E67" s="425"/>
    </row>
    <row r="68" spans="1:5" ht="15">
      <c r="A68" s="424"/>
      <c r="B68" s="424"/>
      <c r="C68" s="424"/>
      <c r="D68" s="424"/>
      <c r="E68" s="425"/>
    </row>
    <row r="69" spans="1:5" ht="15">
      <c r="A69" s="424"/>
      <c r="B69" s="424"/>
      <c r="C69" s="424"/>
      <c r="D69" s="424"/>
      <c r="E69" s="425"/>
    </row>
    <row r="70" spans="1:5" ht="15">
      <c r="A70" s="424"/>
      <c r="B70" s="424"/>
      <c r="C70" s="424"/>
      <c r="D70" s="424"/>
      <c r="E70" s="425"/>
    </row>
    <row r="71" spans="1:5" ht="15">
      <c r="A71" s="424"/>
      <c r="B71" s="424"/>
      <c r="C71" s="424"/>
      <c r="D71" s="424"/>
      <c r="E71" s="425"/>
    </row>
    <row r="72" spans="1:5" ht="15">
      <c r="A72" s="424"/>
      <c r="B72" s="424"/>
      <c r="C72" s="424"/>
      <c r="D72" s="424"/>
      <c r="E72" s="425"/>
    </row>
    <row r="73" spans="1:5" ht="15">
      <c r="A73" s="424"/>
      <c r="B73" s="424"/>
      <c r="C73" s="424"/>
      <c r="D73" s="424"/>
      <c r="E73" s="425"/>
    </row>
    <row r="74" spans="1:5" ht="15">
      <c r="A74" s="424"/>
      <c r="B74" s="424"/>
      <c r="C74" s="424"/>
      <c r="D74" s="424"/>
      <c r="E74" s="425"/>
    </row>
    <row r="75" spans="1:5" ht="15">
      <c r="A75" s="424"/>
      <c r="B75" s="424"/>
      <c r="C75" s="424"/>
      <c r="D75" s="424"/>
      <c r="E75" s="425"/>
    </row>
    <row r="76" spans="1:5" ht="15">
      <c r="A76" s="424"/>
      <c r="B76" s="424"/>
      <c r="C76" s="424"/>
      <c r="D76" s="424"/>
      <c r="E76" s="425"/>
    </row>
    <row r="77" spans="1:5" ht="15">
      <c r="A77" s="424"/>
      <c r="B77" s="424"/>
      <c r="C77" s="424"/>
      <c r="D77" s="424"/>
      <c r="E77" s="425"/>
    </row>
    <row r="78" spans="1:5" ht="15">
      <c r="A78" s="424"/>
      <c r="B78" s="424"/>
      <c r="C78" s="424"/>
      <c r="D78" s="424"/>
      <c r="E78" s="425"/>
    </row>
    <row r="79" spans="1:5" ht="15">
      <c r="A79" s="424"/>
      <c r="B79" s="424"/>
      <c r="C79" s="424"/>
      <c r="D79" s="424"/>
      <c r="E79" s="425"/>
    </row>
    <row r="80" spans="1:5" ht="15">
      <c r="A80" s="424"/>
      <c r="B80" s="424"/>
      <c r="C80" s="424"/>
      <c r="D80" s="424"/>
      <c r="E80" s="425"/>
    </row>
    <row r="81" spans="1:5" ht="15">
      <c r="A81" s="424"/>
      <c r="B81" s="424"/>
      <c r="C81" s="424"/>
      <c r="D81" s="424"/>
      <c r="E81" s="425"/>
    </row>
    <row r="82" spans="1:5" ht="15">
      <c r="A82" s="424"/>
      <c r="B82" s="424"/>
      <c r="C82" s="424"/>
      <c r="D82" s="424"/>
      <c r="E82" s="425"/>
    </row>
    <row r="83" spans="1:5" ht="15">
      <c r="A83" s="424"/>
      <c r="B83" s="424"/>
      <c r="C83" s="424"/>
      <c r="D83" s="424"/>
      <c r="E83" s="425"/>
    </row>
    <row r="84" spans="1:5" ht="15">
      <c r="A84" s="424"/>
      <c r="B84" s="424"/>
      <c r="C84" s="424"/>
      <c r="D84" s="424"/>
      <c r="E84" s="425"/>
    </row>
    <row r="85" spans="1:5" ht="15">
      <c r="A85" s="424"/>
      <c r="B85" s="424"/>
      <c r="C85" s="424"/>
      <c r="D85" s="424"/>
      <c r="E85" s="425"/>
    </row>
    <row r="86" spans="1:5" ht="15">
      <c r="A86" s="424"/>
      <c r="B86" s="424"/>
      <c r="C86" s="424"/>
      <c r="D86" s="424"/>
      <c r="E86" s="425"/>
    </row>
    <row r="87" spans="1:5" ht="15">
      <c r="A87" s="424"/>
      <c r="B87" s="424"/>
      <c r="C87" s="424"/>
      <c r="D87" s="424"/>
      <c r="E87" s="425"/>
    </row>
    <row r="88" spans="1:5" ht="15">
      <c r="A88" s="424"/>
      <c r="B88" s="424"/>
      <c r="C88" s="424"/>
      <c r="D88" s="424"/>
      <c r="E88" s="425"/>
    </row>
    <row r="89" spans="1:5" ht="15">
      <c r="A89" s="424"/>
      <c r="B89" s="424"/>
      <c r="C89" s="424"/>
      <c r="D89" s="424"/>
      <c r="E89" s="425"/>
    </row>
    <row r="90" spans="1:5" ht="15">
      <c r="A90" s="424"/>
      <c r="B90" s="424"/>
      <c r="C90" s="424"/>
      <c r="D90" s="424"/>
      <c r="E90" s="425"/>
    </row>
    <row r="91" spans="1:5" ht="15">
      <c r="A91" s="424"/>
      <c r="B91" s="424"/>
      <c r="C91" s="424"/>
      <c r="D91" s="424"/>
      <c r="E91" s="425"/>
    </row>
    <row r="92" spans="1:5" ht="15">
      <c r="A92" s="424"/>
      <c r="B92" s="424"/>
      <c r="C92" s="424"/>
      <c r="D92" s="424"/>
      <c r="E92" s="425"/>
    </row>
    <row r="93" spans="1:5" ht="15">
      <c r="A93" s="424"/>
      <c r="B93" s="424"/>
      <c r="C93" s="424"/>
      <c r="D93" s="424"/>
      <c r="E93" s="425"/>
    </row>
    <row r="94" spans="1:5" ht="15">
      <c r="A94" s="424"/>
      <c r="B94" s="424"/>
      <c r="C94" s="424"/>
      <c r="D94" s="424"/>
      <c r="E94" s="425"/>
    </row>
    <row r="95" spans="1:5" ht="15">
      <c r="A95" s="424"/>
      <c r="B95" s="424"/>
      <c r="C95" s="424"/>
      <c r="D95" s="424"/>
      <c r="E95" s="425"/>
    </row>
    <row r="96" spans="1:5" ht="15">
      <c r="A96" s="424"/>
      <c r="B96" s="424"/>
      <c r="C96" s="424"/>
      <c r="D96" s="424"/>
      <c r="E96" s="425"/>
    </row>
    <row r="97" spans="1:5" ht="15">
      <c r="A97" s="424"/>
      <c r="B97" s="424"/>
      <c r="C97" s="424"/>
      <c r="D97" s="424"/>
      <c r="E97" s="425"/>
    </row>
    <row r="98" spans="1:5" ht="15">
      <c r="A98" s="424"/>
      <c r="B98" s="424"/>
      <c r="C98" s="424"/>
      <c r="D98" s="424"/>
      <c r="E98" s="425"/>
    </row>
    <row r="99" spans="1:5" ht="15">
      <c r="A99" s="424"/>
      <c r="B99" s="424"/>
      <c r="C99" s="424"/>
      <c r="D99" s="424"/>
      <c r="E99" s="425"/>
    </row>
    <row r="100" spans="1:5" ht="15">
      <c r="A100" s="424"/>
      <c r="B100" s="424"/>
      <c r="C100" s="424"/>
      <c r="D100" s="424"/>
      <c r="E100" s="425"/>
    </row>
    <row r="101" spans="1:5" ht="15">
      <c r="A101" s="424"/>
      <c r="B101" s="424"/>
      <c r="C101" s="424"/>
      <c r="D101" s="424"/>
      <c r="E101" s="425"/>
    </row>
    <row r="102" spans="1:5" ht="15">
      <c r="A102" s="424"/>
      <c r="B102" s="424"/>
      <c r="C102" s="424"/>
      <c r="D102" s="424"/>
      <c r="E102" s="425"/>
    </row>
    <row r="103" spans="1:5" ht="15">
      <c r="A103" s="424"/>
      <c r="B103" s="424"/>
      <c r="C103" s="424"/>
      <c r="D103" s="424"/>
      <c r="E103" s="425"/>
    </row>
    <row r="104" spans="1:5" ht="15">
      <c r="A104" s="424"/>
      <c r="B104" s="424"/>
      <c r="C104" s="424"/>
      <c r="D104" s="424"/>
      <c r="E104" s="425"/>
    </row>
    <row r="105" spans="1:5" ht="15">
      <c r="A105" s="424"/>
      <c r="B105" s="424"/>
      <c r="C105" s="424"/>
      <c r="D105" s="424"/>
      <c r="E105" s="425"/>
    </row>
    <row r="106" spans="1:5" ht="15">
      <c r="A106" s="424"/>
      <c r="B106" s="424"/>
      <c r="C106" s="424"/>
      <c r="D106" s="424"/>
      <c r="E106" s="425"/>
    </row>
    <row r="107" spans="1:5" ht="15">
      <c r="A107" s="424"/>
      <c r="B107" s="424"/>
      <c r="C107" s="424"/>
      <c r="D107" s="424"/>
      <c r="E107" s="425"/>
    </row>
    <row r="108" spans="1:5" ht="15">
      <c r="A108" s="424"/>
      <c r="B108" s="424"/>
      <c r="C108" s="424"/>
      <c r="D108" s="424"/>
      <c r="E108" s="425"/>
    </row>
    <row r="109" spans="1:5" ht="15">
      <c r="A109" s="424"/>
      <c r="B109" s="424"/>
      <c r="C109" s="424"/>
      <c r="D109" s="424"/>
      <c r="E109" s="425"/>
    </row>
    <row r="110" spans="1:5" ht="15">
      <c r="A110" s="424"/>
      <c r="B110" s="424"/>
      <c r="C110" s="424"/>
      <c r="D110" s="424"/>
      <c r="E110" s="425"/>
    </row>
    <row r="111" spans="1:5" ht="15">
      <c r="A111" s="424"/>
      <c r="B111" s="424"/>
      <c r="C111" s="424"/>
      <c r="D111" s="424"/>
      <c r="E111" s="425"/>
    </row>
    <row r="112" spans="1:5" ht="15">
      <c r="A112" s="424"/>
      <c r="B112" s="424"/>
      <c r="C112" s="424"/>
      <c r="D112" s="424"/>
      <c r="E112" s="425"/>
    </row>
    <row r="113" spans="1:5" ht="15">
      <c r="A113" s="424"/>
      <c r="B113" s="424"/>
      <c r="C113" s="424"/>
      <c r="D113" s="424"/>
      <c r="E113" s="425"/>
    </row>
    <row r="114" spans="1:5" ht="15">
      <c r="A114" s="424"/>
      <c r="B114" s="424"/>
      <c r="C114" s="424"/>
      <c r="D114" s="424"/>
      <c r="E114" s="425"/>
    </row>
    <row r="115" spans="1:5" ht="15">
      <c r="A115" s="424"/>
      <c r="B115" s="424"/>
      <c r="C115" s="424"/>
      <c r="D115" s="424"/>
      <c r="E115" s="425"/>
    </row>
    <row r="116" spans="1:5" ht="15">
      <c r="A116" s="424"/>
      <c r="B116" s="424"/>
      <c r="C116" s="424"/>
      <c r="D116" s="424"/>
      <c r="E116" s="425"/>
    </row>
    <row r="117" spans="1:5" ht="15">
      <c r="A117" s="424"/>
      <c r="B117" s="424"/>
      <c r="C117" s="424"/>
      <c r="D117" s="424"/>
      <c r="E117" s="425"/>
    </row>
    <row r="118" spans="1:5" ht="15">
      <c r="A118" s="424"/>
      <c r="B118" s="424"/>
      <c r="C118" s="424"/>
      <c r="D118" s="424"/>
      <c r="E118" s="425"/>
    </row>
    <row r="119" spans="1:5" ht="15">
      <c r="A119" s="424"/>
      <c r="B119" s="424"/>
      <c r="C119" s="424"/>
      <c r="D119" s="424"/>
      <c r="E119" s="425"/>
    </row>
    <row r="120" spans="1:5" ht="15">
      <c r="A120" s="424"/>
      <c r="B120" s="424"/>
      <c r="C120" s="424"/>
      <c r="D120" s="424"/>
      <c r="E120" s="425"/>
    </row>
    <row r="121" spans="1:5" ht="15">
      <c r="A121" s="424"/>
      <c r="B121" s="424"/>
      <c r="C121" s="424"/>
      <c r="D121" s="424"/>
      <c r="E121" s="425"/>
    </row>
    <row r="122" spans="1:5" ht="15">
      <c r="A122" s="424"/>
      <c r="B122" s="424"/>
      <c r="C122" s="424"/>
      <c r="D122" s="424"/>
      <c r="E122" s="425"/>
    </row>
    <row r="123" spans="1:5" ht="15">
      <c r="A123" s="424"/>
      <c r="B123" s="424"/>
      <c r="C123" s="424"/>
      <c r="D123" s="424"/>
      <c r="E123" s="425"/>
    </row>
    <row r="124" spans="1:5" ht="15">
      <c r="A124" s="424"/>
      <c r="B124" s="424"/>
      <c r="C124" s="424"/>
      <c r="D124" s="424"/>
      <c r="E124" s="425"/>
    </row>
    <row r="125" spans="1:5" ht="15">
      <c r="A125" s="424"/>
      <c r="B125" s="424"/>
      <c r="C125" s="424"/>
      <c r="D125" s="424"/>
      <c r="E125" s="425"/>
    </row>
    <row r="126" spans="1:5" ht="15">
      <c r="A126" s="424"/>
      <c r="B126" s="424"/>
      <c r="C126" s="424"/>
      <c r="D126" s="424"/>
      <c r="E126" s="425"/>
    </row>
    <row r="127" spans="1:5" ht="15">
      <c r="A127" s="424"/>
      <c r="B127" s="424"/>
      <c r="C127" s="424"/>
      <c r="D127" s="424"/>
      <c r="E127" s="425"/>
    </row>
    <row r="128" spans="1:5" ht="15">
      <c r="A128" s="424"/>
      <c r="B128" s="424"/>
      <c r="C128" s="424"/>
      <c r="D128" s="424"/>
      <c r="E128" s="425"/>
    </row>
    <row r="129" spans="1:5" ht="15">
      <c r="A129" s="424"/>
      <c r="B129" s="424"/>
      <c r="C129" s="424"/>
      <c r="D129" s="424"/>
      <c r="E129" s="425"/>
    </row>
    <row r="130" spans="1:5" ht="15">
      <c r="A130" s="424"/>
      <c r="B130" s="424"/>
      <c r="C130" s="424"/>
      <c r="D130" s="424"/>
      <c r="E130" s="425"/>
    </row>
    <row r="131" spans="1:5" ht="15">
      <c r="A131" s="424"/>
      <c r="B131" s="424"/>
      <c r="C131" s="424"/>
      <c r="D131" s="424"/>
      <c r="E131" s="425"/>
    </row>
    <row r="132" spans="1:5" ht="15">
      <c r="A132" s="424"/>
      <c r="B132" s="424"/>
      <c r="C132" s="424"/>
      <c r="D132" s="424"/>
      <c r="E132" s="425"/>
    </row>
    <row r="133" spans="1:5" ht="15">
      <c r="A133" s="424"/>
      <c r="B133" s="424"/>
      <c r="C133" s="424"/>
      <c r="D133" s="424"/>
      <c r="E133" s="425"/>
    </row>
    <row r="134" spans="1:5" ht="15">
      <c r="A134" s="424"/>
      <c r="B134" s="424"/>
      <c r="C134" s="424"/>
      <c r="D134" s="424"/>
      <c r="E134" s="425"/>
    </row>
    <row r="135" spans="1:5" ht="15">
      <c r="A135" s="424"/>
      <c r="B135" s="424"/>
      <c r="C135" s="424"/>
      <c r="D135" s="424"/>
      <c r="E135" s="425"/>
    </row>
    <row r="136" spans="1:5" ht="15">
      <c r="A136" s="424"/>
      <c r="B136" s="424"/>
      <c r="C136" s="424"/>
      <c r="D136" s="424"/>
      <c r="E136" s="425"/>
    </row>
    <row r="137" spans="1:5" ht="15">
      <c r="A137" s="424"/>
      <c r="B137" s="424"/>
      <c r="C137" s="424"/>
      <c r="D137" s="424"/>
      <c r="E137" s="425"/>
    </row>
    <row r="138" spans="1:5" ht="15">
      <c r="A138" s="424"/>
      <c r="B138" s="424"/>
      <c r="C138" s="424"/>
      <c r="D138" s="424"/>
      <c r="E138" s="425"/>
    </row>
    <row r="139" spans="1:5" ht="15">
      <c r="A139" s="424"/>
      <c r="B139" s="424"/>
      <c r="C139" s="424"/>
      <c r="D139" s="424"/>
      <c r="E139" s="425"/>
    </row>
    <row r="140" spans="1:5" ht="15">
      <c r="A140" s="424"/>
      <c r="B140" s="424"/>
      <c r="C140" s="424"/>
      <c r="D140" s="424"/>
      <c r="E140" s="425"/>
    </row>
    <row r="141" spans="1:5" ht="15">
      <c r="A141" s="424"/>
      <c r="B141" s="424"/>
      <c r="C141" s="424"/>
      <c r="D141" s="424"/>
      <c r="E141" s="425"/>
    </row>
    <row r="142" spans="1:5" ht="15">
      <c r="A142" s="424"/>
      <c r="B142" s="424"/>
      <c r="C142" s="424"/>
      <c r="D142" s="424"/>
      <c r="E142" s="425"/>
    </row>
    <row r="143" spans="1:5" ht="15">
      <c r="A143" s="424"/>
      <c r="B143" s="424"/>
      <c r="C143" s="424"/>
      <c r="D143" s="424"/>
      <c r="E143" s="425"/>
    </row>
    <row r="144" spans="1:5" ht="15">
      <c r="A144" s="424"/>
      <c r="B144" s="424"/>
      <c r="C144" s="424"/>
      <c r="D144" s="424"/>
      <c r="E144" s="425"/>
    </row>
    <row r="145" spans="5:5">
      <c r="E145" s="275"/>
    </row>
    <row r="146" spans="5:5">
      <c r="E146" s="275"/>
    </row>
    <row r="147" spans="5:5">
      <c r="E147" s="275"/>
    </row>
    <row r="148" spans="5:5">
      <c r="E148" s="275"/>
    </row>
    <row r="149" spans="5:5">
      <c r="E149" s="275"/>
    </row>
    <row r="150" spans="5:5">
      <c r="E150" s="275"/>
    </row>
    <row r="151" spans="5:5">
      <c r="E151" s="275"/>
    </row>
    <row r="152" spans="5:5">
      <c r="E152" s="275"/>
    </row>
    <row r="153" spans="5:5">
      <c r="E153" s="275"/>
    </row>
    <row r="154" spans="5:5">
      <c r="E154" s="275"/>
    </row>
    <row r="155" spans="5:5">
      <c r="E155" s="275"/>
    </row>
    <row r="156" spans="5:5">
      <c r="E156" s="275"/>
    </row>
    <row r="157" spans="5:5">
      <c r="E157" s="275"/>
    </row>
    <row r="158" spans="5:5">
      <c r="E158" s="275"/>
    </row>
    <row r="159" spans="5:5">
      <c r="E159" s="275"/>
    </row>
    <row r="160" spans="5:5">
      <c r="E160" s="275"/>
    </row>
    <row r="161" spans="5:5">
      <c r="E161" s="275"/>
    </row>
    <row r="162" spans="5:5">
      <c r="E162" s="275"/>
    </row>
    <row r="163" spans="5:5">
      <c r="E163" s="275"/>
    </row>
    <row r="164" spans="5:5">
      <c r="E164" s="275"/>
    </row>
    <row r="165" spans="5:5">
      <c r="E165" s="275"/>
    </row>
    <row r="166" spans="5:5">
      <c r="E166" s="275"/>
    </row>
    <row r="167" spans="5:5">
      <c r="E167" s="275"/>
    </row>
    <row r="168" spans="5:5">
      <c r="E168" s="275"/>
    </row>
    <row r="169" spans="5:5">
      <c r="E169" s="275"/>
    </row>
    <row r="170" spans="5:5">
      <c r="E170" s="275"/>
    </row>
    <row r="171" spans="5:5">
      <c r="E171" s="275"/>
    </row>
    <row r="172" spans="5:5">
      <c r="E172" s="275"/>
    </row>
    <row r="173" spans="5:5">
      <c r="E173" s="275"/>
    </row>
    <row r="174" spans="5:5">
      <c r="E174" s="275"/>
    </row>
    <row r="175" spans="5:5">
      <c r="E175" s="275"/>
    </row>
    <row r="176" spans="5:5">
      <c r="E176" s="275"/>
    </row>
    <row r="177" spans="5:5">
      <c r="E177" s="275"/>
    </row>
    <row r="178" spans="5:5">
      <c r="E178" s="275"/>
    </row>
    <row r="179" spans="5:5">
      <c r="E179" s="275"/>
    </row>
    <row r="180" spans="5:5">
      <c r="E180" s="275"/>
    </row>
    <row r="181" spans="5:5">
      <c r="E181" s="275"/>
    </row>
    <row r="182" spans="5:5">
      <c r="E182" s="275"/>
    </row>
    <row r="183" spans="5:5">
      <c r="E183" s="275"/>
    </row>
    <row r="184" spans="5:5">
      <c r="E184" s="275"/>
    </row>
    <row r="185" spans="5:5">
      <c r="E185" s="275"/>
    </row>
    <row r="186" spans="5:5">
      <c r="E186" s="275"/>
    </row>
    <row r="187" spans="5:5">
      <c r="E187" s="275"/>
    </row>
    <row r="188" spans="5:5">
      <c r="E188" s="275"/>
    </row>
    <row r="189" spans="5:5">
      <c r="E189" s="275"/>
    </row>
    <row r="190" spans="5:5">
      <c r="E190" s="275"/>
    </row>
    <row r="191" spans="5:5">
      <c r="E191" s="275"/>
    </row>
    <row r="192" spans="5:5">
      <c r="E192" s="275"/>
    </row>
    <row r="193" spans="5:5">
      <c r="E193" s="275"/>
    </row>
    <row r="194" spans="5:5">
      <c r="E194" s="275"/>
    </row>
    <row r="195" spans="5:5">
      <c r="E195" s="275"/>
    </row>
    <row r="196" spans="5:5">
      <c r="E196" s="275"/>
    </row>
    <row r="197" spans="5:5">
      <c r="E197" s="275"/>
    </row>
    <row r="198" spans="5:5">
      <c r="E198" s="275"/>
    </row>
    <row r="199" spans="5:5">
      <c r="E199" s="275"/>
    </row>
    <row r="200" spans="5:5">
      <c r="E200" s="275"/>
    </row>
    <row r="201" spans="5:5">
      <c r="E201" s="275"/>
    </row>
    <row r="202" spans="5:5">
      <c r="E202" s="275"/>
    </row>
    <row r="203" spans="5:5">
      <c r="E203" s="275"/>
    </row>
    <row r="204" spans="5:5">
      <c r="E204" s="275"/>
    </row>
    <row r="205" spans="5:5">
      <c r="E205" s="275"/>
    </row>
    <row r="206" spans="5:5">
      <c r="E206" s="275"/>
    </row>
    <row r="207" spans="5:5">
      <c r="E207" s="275"/>
    </row>
    <row r="208" spans="5:5">
      <c r="E208" s="275"/>
    </row>
    <row r="209" spans="5:5">
      <c r="E209" s="275"/>
    </row>
    <row r="210" spans="5:5">
      <c r="E210" s="275"/>
    </row>
    <row r="211" spans="5:5">
      <c r="E211" s="275"/>
    </row>
    <row r="212" spans="5:5">
      <c r="E212" s="275"/>
    </row>
    <row r="213" spans="5:5">
      <c r="E213" s="275"/>
    </row>
    <row r="214" spans="5:5">
      <c r="E214" s="275"/>
    </row>
    <row r="215" spans="5:5">
      <c r="E215" s="275"/>
    </row>
    <row r="216" spans="5:5">
      <c r="E216" s="275"/>
    </row>
    <row r="217" spans="5:5">
      <c r="E217" s="275"/>
    </row>
    <row r="218" spans="5:5">
      <c r="E218" s="275"/>
    </row>
    <row r="219" spans="5:5">
      <c r="E219" s="275"/>
    </row>
    <row r="220" spans="5:5">
      <c r="E220" s="275"/>
    </row>
    <row r="221" spans="5:5">
      <c r="E221" s="275"/>
    </row>
    <row r="222" spans="5:5">
      <c r="E222" s="275"/>
    </row>
    <row r="223" spans="5:5">
      <c r="E223" s="275"/>
    </row>
    <row r="224" spans="5:5">
      <c r="E224" s="275"/>
    </row>
    <row r="225" spans="5:5">
      <c r="E225" s="275"/>
    </row>
    <row r="226" spans="5:5">
      <c r="E226" s="275"/>
    </row>
    <row r="227" spans="5:5">
      <c r="E227" s="275"/>
    </row>
    <row r="228" spans="5:5">
      <c r="E228" s="275"/>
    </row>
    <row r="229" spans="5:5">
      <c r="E229" s="275"/>
    </row>
    <row r="230" spans="5:5">
      <c r="E230" s="275"/>
    </row>
    <row r="231" spans="5:5">
      <c r="E231" s="275"/>
    </row>
    <row r="232" spans="5:5">
      <c r="E232" s="275"/>
    </row>
    <row r="233" spans="5:5">
      <c r="E233" s="275"/>
    </row>
    <row r="234" spans="5:5">
      <c r="E234" s="275"/>
    </row>
    <row r="235" spans="5:5">
      <c r="E235" s="275"/>
    </row>
    <row r="236" spans="5:5">
      <c r="E236" s="275"/>
    </row>
    <row r="237" spans="5:5">
      <c r="E237" s="275"/>
    </row>
    <row r="238" spans="5:5">
      <c r="E238" s="275"/>
    </row>
    <row r="239" spans="5:5">
      <c r="E239" s="275"/>
    </row>
    <row r="240" spans="5:5">
      <c r="E240" s="275"/>
    </row>
    <row r="241" spans="5:5">
      <c r="E241" s="275"/>
    </row>
    <row r="242" spans="5:5">
      <c r="E242" s="275"/>
    </row>
    <row r="243" spans="5:5">
      <c r="E243" s="275"/>
    </row>
    <row r="244" spans="5:5">
      <c r="E244" s="275"/>
    </row>
    <row r="245" spans="5:5">
      <c r="E245" s="275"/>
    </row>
    <row r="246" spans="5:5">
      <c r="E246" s="275"/>
    </row>
    <row r="247" spans="5:5">
      <c r="E247" s="275"/>
    </row>
    <row r="248" spans="5:5">
      <c r="E248" s="275"/>
    </row>
    <row r="249" spans="5:5">
      <c r="E249" s="275"/>
    </row>
    <row r="250" spans="5:5">
      <c r="E250" s="275"/>
    </row>
    <row r="251" spans="5:5">
      <c r="E251" s="275"/>
    </row>
    <row r="252" spans="5:5">
      <c r="E252" s="275"/>
    </row>
    <row r="253" spans="5:5">
      <c r="E253" s="275"/>
    </row>
    <row r="254" spans="5:5">
      <c r="E254" s="275"/>
    </row>
    <row r="255" spans="5:5">
      <c r="E255" s="275"/>
    </row>
    <row r="256" spans="5:5">
      <c r="E256" s="275"/>
    </row>
    <row r="257" spans="5:5">
      <c r="E257" s="275"/>
    </row>
    <row r="258" spans="5:5">
      <c r="E258" s="275"/>
    </row>
    <row r="259" spans="5:5">
      <c r="E259" s="275"/>
    </row>
    <row r="260" spans="5:5">
      <c r="E260" s="275"/>
    </row>
    <row r="261" spans="5:5">
      <c r="E261" s="275"/>
    </row>
    <row r="262" spans="5:5">
      <c r="E262" s="275"/>
    </row>
    <row r="263" spans="5:5">
      <c r="E263" s="275"/>
    </row>
    <row r="264" spans="5:5">
      <c r="E264" s="275"/>
    </row>
    <row r="265" spans="5:5">
      <c r="E265" s="275"/>
    </row>
    <row r="266" spans="5:5">
      <c r="E266" s="275"/>
    </row>
    <row r="267" spans="5:5">
      <c r="E267" s="275"/>
    </row>
    <row r="268" spans="5:5">
      <c r="E268" s="275"/>
    </row>
    <row r="269" spans="5:5">
      <c r="E269" s="275"/>
    </row>
    <row r="270" spans="5:5">
      <c r="E270" s="275"/>
    </row>
    <row r="271" spans="5:5">
      <c r="E271" s="275"/>
    </row>
    <row r="272" spans="5:5">
      <c r="E272" s="275"/>
    </row>
    <row r="273" spans="5:5">
      <c r="E273" s="275"/>
    </row>
    <row r="274" spans="5:5">
      <c r="E274" s="275"/>
    </row>
    <row r="275" spans="5:5">
      <c r="E275" s="275"/>
    </row>
    <row r="276" spans="5:5">
      <c r="E276" s="275"/>
    </row>
    <row r="277" spans="5:5">
      <c r="E277" s="275"/>
    </row>
    <row r="278" spans="5:5">
      <c r="E278" s="275"/>
    </row>
    <row r="279" spans="5:5">
      <c r="E279" s="275"/>
    </row>
    <row r="280" spans="5:5">
      <c r="E280" s="275"/>
    </row>
    <row r="281" spans="5:5">
      <c r="E281" s="275"/>
    </row>
    <row r="282" spans="5:5">
      <c r="E282" s="275"/>
    </row>
    <row r="283" spans="5:5">
      <c r="E283" s="275"/>
    </row>
    <row r="284" spans="5:5">
      <c r="E284" s="275"/>
    </row>
    <row r="285" spans="5:5">
      <c r="E285" s="275"/>
    </row>
    <row r="286" spans="5:5">
      <c r="E286" s="275"/>
    </row>
    <row r="287" spans="5:5">
      <c r="E287" s="275"/>
    </row>
    <row r="288" spans="5:5">
      <c r="E288" s="275"/>
    </row>
    <row r="289" spans="5:5">
      <c r="E289" s="275"/>
    </row>
    <row r="290" spans="5:5">
      <c r="E290" s="275"/>
    </row>
    <row r="291" spans="5:5">
      <c r="E291" s="275"/>
    </row>
    <row r="292" spans="5:5">
      <c r="E292" s="275"/>
    </row>
    <row r="293" spans="5:5">
      <c r="E293" s="275"/>
    </row>
    <row r="294" spans="5:5">
      <c r="E294" s="275"/>
    </row>
    <row r="295" spans="5:5">
      <c r="E295" s="275"/>
    </row>
    <row r="296" spans="5:5">
      <c r="E296" s="275"/>
    </row>
    <row r="297" spans="5:5">
      <c r="E297" s="275"/>
    </row>
    <row r="298" spans="5:5">
      <c r="E298" s="275"/>
    </row>
    <row r="299" spans="5:5">
      <c r="E299" s="275"/>
    </row>
    <row r="300" spans="5:5">
      <c r="E300" s="275"/>
    </row>
    <row r="301" spans="5:5">
      <c r="E301" s="275"/>
    </row>
    <row r="302" spans="5:5">
      <c r="E302" s="275"/>
    </row>
    <row r="303" spans="5:5">
      <c r="E303" s="275"/>
    </row>
    <row r="304" spans="5:5">
      <c r="E304" s="275"/>
    </row>
    <row r="305" spans="5:5">
      <c r="E305" s="275"/>
    </row>
    <row r="306" spans="5:5">
      <c r="E306" s="275"/>
    </row>
    <row r="307" spans="5:5">
      <c r="E307" s="275"/>
    </row>
    <row r="308" spans="5:5">
      <c r="E308" s="275"/>
    </row>
    <row r="309" spans="5:5">
      <c r="E309" s="275"/>
    </row>
    <row r="310" spans="5:5">
      <c r="E310" s="275"/>
    </row>
    <row r="311" spans="5:5">
      <c r="E311" s="275"/>
    </row>
    <row r="312" spans="5:5">
      <c r="E312" s="275"/>
    </row>
    <row r="313" spans="5:5">
      <c r="E313" s="275"/>
    </row>
    <row r="314" spans="5:5">
      <c r="E314" s="275"/>
    </row>
    <row r="315" spans="5:5">
      <c r="E315" s="275"/>
    </row>
    <row r="316" spans="5:5">
      <c r="E316" s="275"/>
    </row>
    <row r="317" spans="5:5">
      <c r="E317" s="275"/>
    </row>
    <row r="318" spans="5:5">
      <c r="E318" s="275"/>
    </row>
    <row r="319" spans="5:5">
      <c r="E319" s="275"/>
    </row>
    <row r="320" spans="5:5">
      <c r="E320" s="275"/>
    </row>
    <row r="321" spans="5:5">
      <c r="E321" s="275"/>
    </row>
    <row r="322" spans="5:5">
      <c r="E322" s="275"/>
    </row>
    <row r="323" spans="5:5">
      <c r="E323" s="275"/>
    </row>
    <row r="324" spans="5:5">
      <c r="E324" s="275"/>
    </row>
    <row r="325" spans="5:5">
      <c r="E325" s="275"/>
    </row>
    <row r="326" spans="5:5">
      <c r="E326" s="275"/>
    </row>
    <row r="327" spans="5:5">
      <c r="E327" s="275"/>
    </row>
    <row r="328" spans="5:5">
      <c r="E328" s="275"/>
    </row>
    <row r="329" spans="5:5">
      <c r="E329" s="275"/>
    </row>
    <row r="330" spans="5:5">
      <c r="E330" s="275"/>
    </row>
    <row r="331" spans="5:5">
      <c r="E331" s="275"/>
    </row>
    <row r="332" spans="5:5">
      <c r="E332" s="275"/>
    </row>
    <row r="333" spans="5:5">
      <c r="E333" s="275"/>
    </row>
    <row r="334" spans="5:5">
      <c r="E334" s="275"/>
    </row>
    <row r="335" spans="5:5">
      <c r="E335" s="275"/>
    </row>
    <row r="336" spans="5:5">
      <c r="E336" s="275"/>
    </row>
    <row r="337" spans="5:5">
      <c r="E337" s="275"/>
    </row>
    <row r="338" spans="5:5">
      <c r="E338" s="275"/>
    </row>
    <row r="339" spans="5:5">
      <c r="E339" s="275"/>
    </row>
    <row r="340" spans="5:5">
      <c r="E340" s="275"/>
    </row>
    <row r="341" spans="5:5">
      <c r="E341" s="275"/>
    </row>
    <row r="342" spans="5:5">
      <c r="E342" s="275"/>
    </row>
    <row r="343" spans="5:5">
      <c r="E343" s="275"/>
    </row>
    <row r="344" spans="5:5">
      <c r="E344" s="275"/>
    </row>
    <row r="345" spans="5:5">
      <c r="E345" s="275"/>
    </row>
    <row r="346" spans="5:5">
      <c r="E346" s="275"/>
    </row>
    <row r="347" spans="5:5">
      <c r="E347" s="275"/>
    </row>
    <row r="348" spans="5:5">
      <c r="E348" s="275"/>
    </row>
    <row r="349" spans="5:5">
      <c r="E349" s="275"/>
    </row>
    <row r="350" spans="5:5">
      <c r="E350" s="275"/>
    </row>
    <row r="351" spans="5:5">
      <c r="E351" s="275"/>
    </row>
    <row r="352" spans="5:5">
      <c r="E352" s="275"/>
    </row>
    <row r="353" spans="5:5">
      <c r="E353" s="275"/>
    </row>
    <row r="354" spans="5:5">
      <c r="E354" s="275"/>
    </row>
    <row r="355" spans="5:5">
      <c r="E355" s="275"/>
    </row>
    <row r="356" spans="5:5">
      <c r="E356" s="275"/>
    </row>
    <row r="357" spans="5:5">
      <c r="E357" s="275"/>
    </row>
    <row r="358" spans="5:5">
      <c r="E358" s="275"/>
    </row>
    <row r="359" spans="5:5">
      <c r="E359" s="275"/>
    </row>
    <row r="360" spans="5:5">
      <c r="E360" s="275"/>
    </row>
    <row r="361" spans="5:5">
      <c r="E361" s="275"/>
    </row>
    <row r="362" spans="5:5">
      <c r="E362" s="275"/>
    </row>
    <row r="363" spans="5:5">
      <c r="E363" s="275"/>
    </row>
    <row r="364" spans="5:5">
      <c r="E364" s="275"/>
    </row>
    <row r="365" spans="5:5">
      <c r="E365" s="275"/>
    </row>
    <row r="366" spans="5:5">
      <c r="E366" s="275"/>
    </row>
    <row r="367" spans="5:5">
      <c r="E367" s="275"/>
    </row>
    <row r="368" spans="5:5">
      <c r="E368" s="275"/>
    </row>
    <row r="369" spans="5:5">
      <c r="E369" s="275"/>
    </row>
    <row r="370" spans="5:5">
      <c r="E370" s="275"/>
    </row>
    <row r="371" spans="5:5">
      <c r="E371" s="275"/>
    </row>
    <row r="372" spans="5:5">
      <c r="E372" s="275"/>
    </row>
    <row r="373" spans="5:5">
      <c r="E373" s="275"/>
    </row>
    <row r="374" spans="5:5">
      <c r="E374" s="275"/>
    </row>
    <row r="375" spans="5:5">
      <c r="E375" s="275"/>
    </row>
    <row r="376" spans="5:5">
      <c r="E376" s="275"/>
    </row>
    <row r="377" spans="5:5">
      <c r="E377" s="275"/>
    </row>
    <row r="378" spans="5:5">
      <c r="E378" s="275"/>
    </row>
    <row r="379" spans="5:5">
      <c r="E379" s="275"/>
    </row>
    <row r="380" spans="5:5">
      <c r="E380" s="275"/>
    </row>
    <row r="381" spans="5:5">
      <c r="E381" s="275"/>
    </row>
    <row r="382" spans="5:5">
      <c r="E382" s="275"/>
    </row>
    <row r="383" spans="5:5">
      <c r="E383" s="275"/>
    </row>
    <row r="384" spans="5:5">
      <c r="E384" s="275"/>
    </row>
    <row r="385" spans="5:5">
      <c r="E385" s="275"/>
    </row>
    <row r="386" spans="5:5">
      <c r="E386" s="275"/>
    </row>
    <row r="387" spans="5:5">
      <c r="E387" s="275"/>
    </row>
    <row r="388" spans="5:5">
      <c r="E388" s="275"/>
    </row>
    <row r="389" spans="5:5">
      <c r="E389" s="275"/>
    </row>
    <row r="390" spans="5:5">
      <c r="E390" s="275"/>
    </row>
    <row r="391" spans="5:5">
      <c r="E391" s="275"/>
    </row>
    <row r="392" spans="5:5">
      <c r="E392" s="275"/>
    </row>
    <row r="393" spans="5:5">
      <c r="E393" s="275"/>
    </row>
    <row r="394" spans="5:5">
      <c r="E394" s="275"/>
    </row>
    <row r="395" spans="5:5">
      <c r="E395" s="275"/>
    </row>
    <row r="396" spans="5:5">
      <c r="E396" s="275"/>
    </row>
    <row r="397" spans="5:5">
      <c r="E397" s="275"/>
    </row>
    <row r="398" spans="5:5">
      <c r="E398" s="275"/>
    </row>
    <row r="399" spans="5:5">
      <c r="E399" s="275"/>
    </row>
    <row r="400" spans="5:5">
      <c r="E400" s="275"/>
    </row>
    <row r="401" spans="5:5">
      <c r="E401" s="275"/>
    </row>
    <row r="402" spans="5:5">
      <c r="E402" s="275"/>
    </row>
    <row r="403" spans="5:5">
      <c r="E403" s="275"/>
    </row>
    <row r="404" spans="5:5">
      <c r="E404" s="275"/>
    </row>
    <row r="405" spans="5:5">
      <c r="E405" s="275"/>
    </row>
    <row r="406" spans="5:5">
      <c r="E406" s="275"/>
    </row>
    <row r="407" spans="5:5">
      <c r="E407" s="275"/>
    </row>
    <row r="408" spans="5:5">
      <c r="E408" s="275"/>
    </row>
    <row r="409" spans="5:5">
      <c r="E409" s="275"/>
    </row>
    <row r="410" spans="5:5">
      <c r="E410" s="275"/>
    </row>
    <row r="411" spans="5:5">
      <c r="E411" s="275"/>
    </row>
    <row r="412" spans="5:5">
      <c r="E412" s="275"/>
    </row>
    <row r="413" spans="5:5">
      <c r="E413" s="275"/>
    </row>
    <row r="414" spans="5:5">
      <c r="E414" s="275"/>
    </row>
    <row r="415" spans="5:5">
      <c r="E415" s="275"/>
    </row>
    <row r="416" spans="5:5">
      <c r="E416" s="275"/>
    </row>
    <row r="417" spans="5:5">
      <c r="E417" s="275"/>
    </row>
    <row r="418" spans="5:5">
      <c r="E418" s="275"/>
    </row>
    <row r="419" spans="5:5">
      <c r="E419" s="275"/>
    </row>
    <row r="420" spans="5:5">
      <c r="E420" s="275"/>
    </row>
    <row r="421" spans="5:5">
      <c r="E421" s="275"/>
    </row>
    <row r="422" spans="5:5">
      <c r="E422" s="275"/>
    </row>
    <row r="423" spans="5:5">
      <c r="E423" s="275"/>
    </row>
    <row r="424" spans="5:5">
      <c r="E424" s="275"/>
    </row>
    <row r="425" spans="5:5">
      <c r="E425" s="275"/>
    </row>
    <row r="426" spans="5:5">
      <c r="E426" s="275"/>
    </row>
    <row r="427" spans="5:5">
      <c r="E427" s="275"/>
    </row>
    <row r="428" spans="5:5">
      <c r="E428" s="275"/>
    </row>
    <row r="429" spans="5:5">
      <c r="E429" s="275"/>
    </row>
    <row r="430" spans="5:5">
      <c r="E430" s="275"/>
    </row>
    <row r="431" spans="5:5">
      <c r="E431" s="275"/>
    </row>
    <row r="432" spans="5:5">
      <c r="E432" s="275"/>
    </row>
    <row r="433" spans="5:5">
      <c r="E433" s="275"/>
    </row>
    <row r="434" spans="5:5">
      <c r="E434" s="275"/>
    </row>
    <row r="435" spans="5:5">
      <c r="E435" s="275"/>
    </row>
    <row r="436" spans="5:5">
      <c r="E436" s="275"/>
    </row>
    <row r="437" spans="5:5">
      <c r="E437" s="275"/>
    </row>
    <row r="438" spans="5:5">
      <c r="E438" s="275"/>
    </row>
    <row r="439" spans="5:5">
      <c r="E439" s="275"/>
    </row>
    <row r="440" spans="5:5">
      <c r="E440" s="275"/>
    </row>
    <row r="441" spans="5:5">
      <c r="E441" s="275"/>
    </row>
    <row r="442" spans="5:5">
      <c r="E442" s="275"/>
    </row>
    <row r="443" spans="5:5">
      <c r="E443" s="275"/>
    </row>
    <row r="444" spans="5:5">
      <c r="E444" s="275"/>
    </row>
    <row r="445" spans="5:5">
      <c r="E445" s="275"/>
    </row>
    <row r="446" spans="5:5">
      <c r="E446" s="275"/>
    </row>
    <row r="447" spans="5:5">
      <c r="E447" s="275"/>
    </row>
    <row r="448" spans="5:5">
      <c r="E448" s="275"/>
    </row>
    <row r="449" spans="5:5">
      <c r="E449" s="275"/>
    </row>
    <row r="450" spans="5:5">
      <c r="E450" s="275"/>
    </row>
    <row r="451" spans="5:5">
      <c r="E451" s="275"/>
    </row>
    <row r="452" spans="5:5">
      <c r="E452" s="275"/>
    </row>
    <row r="453" spans="5:5">
      <c r="E453" s="275"/>
    </row>
    <row r="454" spans="5:5">
      <c r="E454" s="275"/>
    </row>
    <row r="455" spans="5:5">
      <c r="E455" s="275"/>
    </row>
    <row r="456" spans="5:5">
      <c r="E456" s="275"/>
    </row>
    <row r="457" spans="5:5">
      <c r="E457" s="275"/>
    </row>
    <row r="458" spans="5:5">
      <c r="E458" s="275"/>
    </row>
    <row r="459" spans="5:5">
      <c r="E459" s="275"/>
    </row>
    <row r="460" spans="5:5">
      <c r="E460" s="275"/>
    </row>
    <row r="461" spans="5:5">
      <c r="E461" s="275"/>
    </row>
    <row r="462" spans="5:5">
      <c r="E462" s="275"/>
    </row>
    <row r="463" spans="5:5">
      <c r="E463" s="275"/>
    </row>
    <row r="464" spans="5:5">
      <c r="E464" s="275"/>
    </row>
    <row r="465" spans="5:5">
      <c r="E465" s="275"/>
    </row>
    <row r="466" spans="5:5">
      <c r="E466" s="275"/>
    </row>
    <row r="467" spans="5:5">
      <c r="E467" s="275"/>
    </row>
    <row r="468" spans="5:5">
      <c r="E468" s="275"/>
    </row>
    <row r="469" spans="5:5">
      <c r="E469" s="275"/>
    </row>
    <row r="470" spans="5:5">
      <c r="E470" s="275"/>
    </row>
    <row r="471" spans="5:5">
      <c r="E471" s="275"/>
    </row>
    <row r="472" spans="5:5">
      <c r="E472" s="275"/>
    </row>
    <row r="473" spans="5:5">
      <c r="E473" s="275"/>
    </row>
    <row r="474" spans="5:5">
      <c r="E474" s="275"/>
    </row>
    <row r="475" spans="5:5">
      <c r="E475" s="275"/>
    </row>
    <row r="476" spans="5:5">
      <c r="E476" s="275"/>
    </row>
    <row r="477" spans="5:5">
      <c r="E477" s="275"/>
    </row>
    <row r="478" spans="5:5">
      <c r="E478" s="275"/>
    </row>
    <row r="479" spans="5:5">
      <c r="E479" s="275"/>
    </row>
    <row r="480" spans="5:5">
      <c r="E480" s="275"/>
    </row>
    <row r="481" spans="5:5">
      <c r="E481" s="275"/>
    </row>
    <row r="482" spans="5:5">
      <c r="E482" s="275"/>
    </row>
    <row r="483" spans="5:5">
      <c r="E483" s="275"/>
    </row>
    <row r="484" spans="5:5">
      <c r="E484" s="275"/>
    </row>
    <row r="485" spans="5:5">
      <c r="E485" s="275"/>
    </row>
    <row r="486" spans="5:5">
      <c r="E486" s="275"/>
    </row>
    <row r="487" spans="5:5">
      <c r="E487" s="275"/>
    </row>
    <row r="488" spans="5:5">
      <c r="E488" s="275"/>
    </row>
    <row r="489" spans="5:5">
      <c r="E489" s="275"/>
    </row>
    <row r="490" spans="5:5">
      <c r="E490" s="275"/>
    </row>
    <row r="491" spans="5:5">
      <c r="E491" s="275"/>
    </row>
    <row r="492" spans="5:5">
      <c r="E492" s="275"/>
    </row>
    <row r="493" spans="5:5">
      <c r="E493" s="275"/>
    </row>
    <row r="494" spans="5:5">
      <c r="E494" s="275"/>
    </row>
    <row r="495" spans="5:5">
      <c r="E495" s="275"/>
    </row>
    <row r="496" spans="5:5">
      <c r="E496" s="275"/>
    </row>
    <row r="497" spans="5:5">
      <c r="E497" s="275"/>
    </row>
    <row r="498" spans="5:5">
      <c r="E498" s="275"/>
    </row>
    <row r="499" spans="5:5">
      <c r="E499" s="275"/>
    </row>
    <row r="500" spans="5:5">
      <c r="E500" s="275"/>
    </row>
    <row r="501" spans="5:5">
      <c r="E501" s="275"/>
    </row>
    <row r="502" spans="5:5">
      <c r="E502" s="275"/>
    </row>
    <row r="503" spans="5:5">
      <c r="E503" s="275"/>
    </row>
    <row r="504" spans="5:5">
      <c r="E504" s="275"/>
    </row>
    <row r="505" spans="5:5">
      <c r="E505" s="275"/>
    </row>
    <row r="506" spans="5:5">
      <c r="E506" s="275"/>
    </row>
    <row r="507" spans="5:5">
      <c r="E507" s="275"/>
    </row>
    <row r="508" spans="5:5">
      <c r="E508" s="275"/>
    </row>
    <row r="509" spans="5:5">
      <c r="E509" s="275"/>
    </row>
    <row r="510" spans="5:5">
      <c r="E510" s="275"/>
    </row>
    <row r="511" spans="5:5">
      <c r="E511" s="275"/>
    </row>
    <row r="512" spans="5:5">
      <c r="E512" s="275"/>
    </row>
    <row r="513" spans="5:5">
      <c r="E513" s="275"/>
    </row>
    <row r="514" spans="5:5">
      <c r="E514" s="275"/>
    </row>
    <row r="515" spans="5:5">
      <c r="E515" s="275"/>
    </row>
    <row r="516" spans="5:5">
      <c r="E516" s="275"/>
    </row>
    <row r="517" spans="5:5">
      <c r="E517" s="275"/>
    </row>
    <row r="518" spans="5:5">
      <c r="E518" s="275"/>
    </row>
    <row r="519" spans="5:5">
      <c r="E519" s="275"/>
    </row>
    <row r="520" spans="5:5">
      <c r="E520" s="275"/>
    </row>
    <row r="521" spans="5:5">
      <c r="E521" s="275"/>
    </row>
    <row r="522" spans="5:5">
      <c r="E522" s="275"/>
    </row>
    <row r="523" spans="5:5">
      <c r="E523" s="275"/>
    </row>
    <row r="524" spans="5:5">
      <c r="E524" s="275"/>
    </row>
    <row r="525" spans="5:5">
      <c r="E525" s="275"/>
    </row>
    <row r="526" spans="5:5">
      <c r="E526" s="275"/>
    </row>
    <row r="527" spans="5:5">
      <c r="E527" s="275"/>
    </row>
    <row r="528" spans="5:5">
      <c r="E528" s="275"/>
    </row>
    <row r="529" spans="5:5">
      <c r="E529" s="275"/>
    </row>
    <row r="530" spans="5:5">
      <c r="E530" s="275"/>
    </row>
    <row r="531" spans="5:5">
      <c r="E531" s="275"/>
    </row>
    <row r="532" spans="5:5">
      <c r="E532" s="275"/>
    </row>
    <row r="533" spans="5:5">
      <c r="E533" s="275"/>
    </row>
    <row r="534" spans="5:5">
      <c r="E534" s="275"/>
    </row>
    <row r="535" spans="5:5">
      <c r="E535" s="275"/>
    </row>
    <row r="536" spans="5:5">
      <c r="E536" s="275"/>
    </row>
    <row r="537" spans="5:5">
      <c r="E537" s="275"/>
    </row>
    <row r="538" spans="5:5">
      <c r="E538" s="275"/>
    </row>
    <row r="539" spans="5:5">
      <c r="E539" s="275"/>
    </row>
    <row r="540" spans="5:5">
      <c r="E540" s="275"/>
    </row>
    <row r="541" spans="5:5">
      <c r="E541" s="275"/>
    </row>
    <row r="542" spans="5:5">
      <c r="E542" s="275"/>
    </row>
    <row r="543" spans="5:5">
      <c r="E543" s="275"/>
    </row>
    <row r="544" spans="5:5">
      <c r="E544" s="275"/>
    </row>
    <row r="545" spans="5:5">
      <c r="E545" s="275"/>
    </row>
    <row r="546" spans="5:5">
      <c r="E546" s="275"/>
    </row>
    <row r="547" spans="5:5">
      <c r="E547" s="275"/>
    </row>
    <row r="548" spans="5:5">
      <c r="E548" s="275"/>
    </row>
    <row r="549" spans="5:5">
      <c r="E549" s="275"/>
    </row>
    <row r="550" spans="5:5">
      <c r="E550" s="275"/>
    </row>
    <row r="551" spans="5:5">
      <c r="E551" s="275"/>
    </row>
    <row r="552" spans="5:5">
      <c r="E552" s="275"/>
    </row>
    <row r="553" spans="5:5">
      <c r="E553" s="275"/>
    </row>
    <row r="554" spans="5:5">
      <c r="E554" s="275"/>
    </row>
    <row r="555" spans="5:5">
      <c r="E555" s="275"/>
    </row>
    <row r="556" spans="5:5">
      <c r="E556" s="275"/>
    </row>
    <row r="557" spans="5:5">
      <c r="E557" s="275"/>
    </row>
    <row r="558" spans="5:5">
      <c r="E558" s="275"/>
    </row>
    <row r="559" spans="5:5">
      <c r="E559" s="275"/>
    </row>
    <row r="560" spans="5:5">
      <c r="E560" s="275"/>
    </row>
    <row r="561" spans="5:5">
      <c r="E561" s="275"/>
    </row>
    <row r="562" spans="5:5">
      <c r="E562" s="275"/>
    </row>
    <row r="563" spans="5:5">
      <c r="E563" s="275"/>
    </row>
    <row r="564" spans="5:5">
      <c r="E564" s="275"/>
    </row>
    <row r="565" spans="5:5">
      <c r="E565" s="275"/>
    </row>
    <row r="566" spans="5:5">
      <c r="E566" s="275"/>
    </row>
    <row r="567" spans="5:5">
      <c r="E567" s="275"/>
    </row>
    <row r="568" spans="5:5">
      <c r="E568" s="275"/>
    </row>
    <row r="569" spans="5:5">
      <c r="E569" s="275"/>
    </row>
    <row r="570" spans="5:5">
      <c r="E570" s="275"/>
    </row>
    <row r="571" spans="5:5">
      <c r="E571" s="275"/>
    </row>
    <row r="572" spans="5:5">
      <c r="E572" s="275"/>
    </row>
    <row r="573" spans="5:5">
      <c r="E573" s="275"/>
    </row>
    <row r="574" spans="5:5">
      <c r="E574" s="275"/>
    </row>
    <row r="575" spans="5:5">
      <c r="E575" s="275"/>
    </row>
    <row r="576" spans="5:5">
      <c r="E576" s="275"/>
    </row>
    <row r="577" spans="5:5">
      <c r="E577" s="275"/>
    </row>
    <row r="578" spans="5:5">
      <c r="E578" s="275"/>
    </row>
    <row r="579" spans="5:5">
      <c r="E579" s="275"/>
    </row>
    <row r="580" spans="5:5">
      <c r="E580" s="275"/>
    </row>
    <row r="581" spans="5:5">
      <c r="E581" s="275"/>
    </row>
    <row r="582" spans="5:5">
      <c r="E582" s="275"/>
    </row>
    <row r="583" spans="5:5">
      <c r="E583" s="275"/>
    </row>
    <row r="584" spans="5:5">
      <c r="E584" s="275"/>
    </row>
    <row r="585" spans="5:5">
      <c r="E585" s="275"/>
    </row>
    <row r="586" spans="5:5">
      <c r="E586" s="275"/>
    </row>
    <row r="587" spans="5:5">
      <c r="E587" s="275"/>
    </row>
    <row r="588" spans="5:5">
      <c r="E588" s="275"/>
    </row>
    <row r="589" spans="5:5">
      <c r="E589" s="275"/>
    </row>
    <row r="590" spans="5:5">
      <c r="E590" s="275"/>
    </row>
    <row r="591" spans="5:5">
      <c r="E591" s="275"/>
    </row>
    <row r="592" spans="5:5">
      <c r="E592" s="275"/>
    </row>
    <row r="593" spans="5:5">
      <c r="E593" s="275"/>
    </row>
    <row r="594" spans="5:5">
      <c r="E594" s="275"/>
    </row>
    <row r="595" spans="5:5">
      <c r="E595" s="275"/>
    </row>
    <row r="596" spans="5:5">
      <c r="E596" s="275"/>
    </row>
    <row r="597" spans="5:5">
      <c r="E597" s="275"/>
    </row>
    <row r="598" spans="5:5">
      <c r="E598" s="275"/>
    </row>
    <row r="599" spans="5:5">
      <c r="E599" s="275"/>
    </row>
    <row r="600" spans="5:5">
      <c r="E600" s="275"/>
    </row>
    <row r="601" spans="5:5">
      <c r="E601" s="275"/>
    </row>
    <row r="602" spans="5:5">
      <c r="E602" s="275"/>
    </row>
    <row r="603" spans="5:5">
      <c r="E603" s="275"/>
    </row>
    <row r="604" spans="5:5">
      <c r="E604" s="275"/>
    </row>
    <row r="605" spans="5:5">
      <c r="E605" s="275"/>
    </row>
    <row r="606" spans="5:5">
      <c r="E606" s="275"/>
    </row>
    <row r="607" spans="5:5">
      <c r="E607" s="275"/>
    </row>
    <row r="608" spans="5:5">
      <c r="E608" s="275"/>
    </row>
    <row r="609" spans="5:5">
      <c r="E609" s="275"/>
    </row>
    <row r="610" spans="5:5">
      <c r="E610" s="275"/>
    </row>
    <row r="611" spans="5:5">
      <c r="E611" s="275"/>
    </row>
    <row r="612" spans="5:5">
      <c r="E612" s="275"/>
    </row>
    <row r="613" spans="5:5">
      <c r="E613" s="275"/>
    </row>
    <row r="614" spans="5:5">
      <c r="E614" s="275"/>
    </row>
    <row r="615" spans="5:5">
      <c r="E615" s="275"/>
    </row>
    <row r="616" spans="5:5">
      <c r="E616" s="275"/>
    </row>
    <row r="617" spans="5:5">
      <c r="E617" s="275"/>
    </row>
    <row r="618" spans="5:5">
      <c r="E618" s="275"/>
    </row>
    <row r="619" spans="5:5">
      <c r="E619" s="275"/>
    </row>
    <row r="620" spans="5:5">
      <c r="E620" s="275"/>
    </row>
    <row r="621" spans="5:5">
      <c r="E621" s="275"/>
    </row>
    <row r="622" spans="5:5">
      <c r="E622" s="275"/>
    </row>
    <row r="623" spans="5:5">
      <c r="E623" s="275"/>
    </row>
    <row r="624" spans="5:5">
      <c r="E624" s="275"/>
    </row>
    <row r="625" spans="5:5">
      <c r="E625" s="275"/>
    </row>
    <row r="626" spans="5:5">
      <c r="E626" s="275"/>
    </row>
    <row r="627" spans="5:5">
      <c r="E627" s="275"/>
    </row>
    <row r="628" spans="5:5">
      <c r="E628" s="275"/>
    </row>
    <row r="629" spans="5:5">
      <c r="E629" s="275"/>
    </row>
    <row r="630" spans="5:5">
      <c r="E630" s="275"/>
    </row>
    <row r="631" spans="5:5">
      <c r="E631" s="275"/>
    </row>
    <row r="632" spans="5:5">
      <c r="E632" s="275"/>
    </row>
    <row r="633" spans="5:5">
      <c r="E633" s="275"/>
    </row>
    <row r="634" spans="5:5">
      <c r="E634" s="275"/>
    </row>
    <row r="635" spans="5:5">
      <c r="E635" s="275"/>
    </row>
    <row r="636" spans="5:5">
      <c r="E636" s="275"/>
    </row>
    <row r="637" spans="5:5">
      <c r="E637" s="275"/>
    </row>
    <row r="638" spans="5:5">
      <c r="E638" s="275"/>
    </row>
    <row r="639" spans="5:5">
      <c r="E639" s="275"/>
    </row>
    <row r="640" spans="5:5">
      <c r="E640" s="275"/>
    </row>
    <row r="641" spans="5:5">
      <c r="E641" s="275"/>
    </row>
    <row r="642" spans="5:5">
      <c r="E642" s="275"/>
    </row>
    <row r="643" spans="5:5">
      <c r="E643" s="275"/>
    </row>
    <row r="644" spans="5:5">
      <c r="E644" s="275"/>
    </row>
    <row r="645" spans="5:5">
      <c r="E645" s="275"/>
    </row>
    <row r="646" spans="5:5">
      <c r="E646" s="275"/>
    </row>
    <row r="647" spans="5:5">
      <c r="E647" s="275"/>
    </row>
    <row r="648" spans="5:5">
      <c r="E648" s="275"/>
    </row>
    <row r="649" spans="5:5">
      <c r="E649" s="275"/>
    </row>
    <row r="650" spans="5:5">
      <c r="E650" s="275"/>
    </row>
    <row r="651" spans="5:5">
      <c r="E651" s="275"/>
    </row>
    <row r="652" spans="5:5">
      <c r="E652" s="275"/>
    </row>
    <row r="653" spans="5:5">
      <c r="E653" s="275"/>
    </row>
    <row r="654" spans="5:5">
      <c r="E654" s="275"/>
    </row>
    <row r="655" spans="5:5">
      <c r="E655" s="275"/>
    </row>
    <row r="656" spans="5:5">
      <c r="E656" s="275"/>
    </row>
    <row r="657" spans="5:5">
      <c r="E657" s="275"/>
    </row>
    <row r="658" spans="5:5">
      <c r="E658" s="275"/>
    </row>
    <row r="659" spans="5:5">
      <c r="E659" s="275"/>
    </row>
    <row r="660" spans="5:5">
      <c r="E660" s="275"/>
    </row>
    <row r="661" spans="5:5">
      <c r="E661" s="275"/>
    </row>
    <row r="662" spans="5:5">
      <c r="E662" s="275"/>
    </row>
    <row r="663" spans="5:5">
      <c r="E663" s="275"/>
    </row>
    <row r="664" spans="5:5">
      <c r="E664" s="275"/>
    </row>
    <row r="665" spans="5:5">
      <c r="E665" s="275"/>
    </row>
    <row r="666" spans="5:5">
      <c r="E666" s="275"/>
    </row>
    <row r="667" spans="5:5">
      <c r="E667" s="275"/>
    </row>
    <row r="668" spans="5:5">
      <c r="E668" s="275"/>
    </row>
    <row r="669" spans="5:5">
      <c r="E669" s="275"/>
    </row>
    <row r="670" spans="5:5">
      <c r="E670" s="275"/>
    </row>
    <row r="671" spans="5:5">
      <c r="E671" s="275"/>
    </row>
    <row r="672" spans="5:5">
      <c r="E672" s="275"/>
    </row>
    <row r="673" spans="5:5">
      <c r="E673" s="275"/>
    </row>
    <row r="674" spans="5:5">
      <c r="E674" s="275"/>
    </row>
    <row r="675" spans="5:5">
      <c r="E675" s="275"/>
    </row>
    <row r="676" spans="5:5">
      <c r="E676" s="275"/>
    </row>
    <row r="677" spans="5:5">
      <c r="E677" s="275"/>
    </row>
    <row r="678" spans="5:5">
      <c r="E678" s="275"/>
    </row>
    <row r="679" spans="5:5">
      <c r="E679" s="275"/>
    </row>
    <row r="680" spans="5:5">
      <c r="E680" s="275"/>
    </row>
    <row r="681" spans="5:5">
      <c r="E681" s="275"/>
    </row>
    <row r="682" spans="5:5">
      <c r="E682" s="275"/>
    </row>
    <row r="683" spans="5:5">
      <c r="E683" s="275"/>
    </row>
    <row r="684" spans="5:5">
      <c r="E684" s="275"/>
    </row>
    <row r="685" spans="5:5">
      <c r="E685" s="275"/>
    </row>
    <row r="686" spans="5:5">
      <c r="E686" s="275"/>
    </row>
    <row r="687" spans="5:5">
      <c r="E687" s="275"/>
    </row>
    <row r="688" spans="5:5">
      <c r="E688" s="275"/>
    </row>
    <row r="689" spans="5:5">
      <c r="E689" s="275"/>
    </row>
    <row r="690" spans="5:5">
      <c r="E690" s="275"/>
    </row>
    <row r="691" spans="5:5">
      <c r="E691" s="275"/>
    </row>
    <row r="692" spans="5:5">
      <c r="E692" s="275"/>
    </row>
    <row r="693" spans="5:5">
      <c r="E693" s="275"/>
    </row>
    <row r="694" spans="5:5">
      <c r="E694" s="275"/>
    </row>
    <row r="695" spans="5:5">
      <c r="E695" s="275"/>
    </row>
    <row r="696" spans="5:5">
      <c r="E696" s="275"/>
    </row>
    <row r="697" spans="5:5">
      <c r="E697" s="275"/>
    </row>
    <row r="698" spans="5:5">
      <c r="E698" s="275"/>
    </row>
    <row r="699" spans="5:5">
      <c r="E699" s="275"/>
    </row>
    <row r="700" spans="5:5">
      <c r="E700" s="275"/>
    </row>
    <row r="701" spans="5:5">
      <c r="E701" s="275"/>
    </row>
    <row r="702" spans="5:5">
      <c r="E702" s="275"/>
    </row>
    <row r="703" spans="5:5">
      <c r="E703" s="275"/>
    </row>
    <row r="704" spans="5:5">
      <c r="E704" s="275"/>
    </row>
    <row r="705" spans="5:5">
      <c r="E705" s="275"/>
    </row>
    <row r="706" spans="5:5">
      <c r="E706" s="275"/>
    </row>
    <row r="707" spans="5:5">
      <c r="E707" s="275"/>
    </row>
    <row r="708" spans="5:5">
      <c r="E708" s="275"/>
    </row>
    <row r="709" spans="5:5">
      <c r="E709" s="275"/>
    </row>
    <row r="710" spans="5:5">
      <c r="E710" s="275"/>
    </row>
    <row r="711" spans="5:5">
      <c r="E711" s="275"/>
    </row>
    <row r="712" spans="5:5">
      <c r="E712" s="275"/>
    </row>
    <row r="713" spans="5:5">
      <c r="E713" s="275"/>
    </row>
    <row r="714" spans="5:5">
      <c r="E714" s="275"/>
    </row>
    <row r="715" spans="5:5">
      <c r="E715" s="275"/>
    </row>
    <row r="716" spans="5:5">
      <c r="E716" s="275"/>
    </row>
    <row r="717" spans="5:5">
      <c r="E717" s="275"/>
    </row>
    <row r="718" spans="5:5">
      <c r="E718" s="275"/>
    </row>
    <row r="719" spans="5:5">
      <c r="E719" s="275"/>
    </row>
    <row r="720" spans="5:5">
      <c r="E720" s="275"/>
    </row>
    <row r="721" spans="5:5">
      <c r="E721" s="275"/>
    </row>
    <row r="722" spans="5:5">
      <c r="E722" s="275"/>
    </row>
    <row r="723" spans="5:5">
      <c r="E723" s="275"/>
    </row>
    <row r="724" spans="5:5">
      <c r="E724" s="275"/>
    </row>
    <row r="725" spans="5:5">
      <c r="E725" s="275"/>
    </row>
    <row r="726" spans="5:5">
      <c r="E726" s="275"/>
    </row>
    <row r="727" spans="5:5">
      <c r="E727" s="275"/>
    </row>
    <row r="728" spans="5:5">
      <c r="E728" s="275"/>
    </row>
    <row r="729" spans="5:5">
      <c r="E729" s="275"/>
    </row>
    <row r="730" spans="5:5">
      <c r="E730" s="275"/>
    </row>
    <row r="731" spans="5:5">
      <c r="E731" s="275"/>
    </row>
    <row r="732" spans="5:5">
      <c r="E732" s="275"/>
    </row>
    <row r="733" spans="5:5">
      <c r="E733" s="275"/>
    </row>
    <row r="734" spans="5:5">
      <c r="E734" s="275"/>
    </row>
    <row r="735" spans="5:5">
      <c r="E735" s="275"/>
    </row>
    <row r="736" spans="5:5">
      <c r="E736" s="275"/>
    </row>
    <row r="737" spans="5:5">
      <c r="E737" s="275"/>
    </row>
    <row r="738" spans="5:5">
      <c r="E738" s="275"/>
    </row>
    <row r="739" spans="5:5">
      <c r="E739" s="275"/>
    </row>
    <row r="740" spans="5:5">
      <c r="E740" s="275"/>
    </row>
    <row r="741" spans="5:5">
      <c r="E741" s="275"/>
    </row>
    <row r="742" spans="5:5">
      <c r="E742" s="275"/>
    </row>
    <row r="743" spans="5:5">
      <c r="E743" s="275"/>
    </row>
    <row r="744" spans="5:5">
      <c r="E744" s="275"/>
    </row>
    <row r="745" spans="5:5">
      <c r="E745" s="275"/>
    </row>
    <row r="746" spans="5:5">
      <c r="E746" s="275"/>
    </row>
    <row r="747" spans="5:5">
      <c r="E747" s="275"/>
    </row>
    <row r="748" spans="5:5">
      <c r="E748" s="275"/>
    </row>
    <row r="749" spans="5:5">
      <c r="E749" s="275"/>
    </row>
    <row r="750" spans="5:5">
      <c r="E750" s="275"/>
    </row>
    <row r="751" spans="5:5">
      <c r="E751" s="275"/>
    </row>
    <row r="752" spans="5:5">
      <c r="E752" s="275"/>
    </row>
    <row r="753" spans="5:5">
      <c r="E753" s="275"/>
    </row>
    <row r="754" spans="5:5">
      <c r="E754" s="275"/>
    </row>
    <row r="755" spans="5:5">
      <c r="E755" s="275"/>
    </row>
    <row r="756" spans="5:5">
      <c r="E756" s="275"/>
    </row>
    <row r="757" spans="5:5">
      <c r="E757" s="275"/>
    </row>
    <row r="758" spans="5:5">
      <c r="E758" s="275"/>
    </row>
    <row r="759" spans="5:5">
      <c r="E759" s="275"/>
    </row>
    <row r="760" spans="5:5">
      <c r="E760" s="275"/>
    </row>
    <row r="761" spans="5:5">
      <c r="E761" s="275"/>
    </row>
    <row r="762" spans="5:5">
      <c r="E762" s="275"/>
    </row>
    <row r="763" spans="5:5">
      <c r="E763" s="275"/>
    </row>
    <row r="764" spans="5:5">
      <c r="E764" s="275"/>
    </row>
    <row r="765" spans="5:5">
      <c r="E765" s="275"/>
    </row>
    <row r="766" spans="5:5">
      <c r="E766" s="275"/>
    </row>
    <row r="767" spans="5:5">
      <c r="E767" s="275"/>
    </row>
    <row r="768" spans="5:5">
      <c r="E768" s="275"/>
    </row>
    <row r="769" spans="5:5">
      <c r="E769" s="275"/>
    </row>
    <row r="770" spans="5:5">
      <c r="E770" s="275"/>
    </row>
    <row r="771" spans="5:5">
      <c r="E771" s="275"/>
    </row>
    <row r="772" spans="5:5">
      <c r="E772" s="275"/>
    </row>
    <row r="773" spans="5:5">
      <c r="E773" s="275"/>
    </row>
    <row r="774" spans="5:5">
      <c r="E774" s="275"/>
    </row>
    <row r="775" spans="5:5">
      <c r="E775" s="275"/>
    </row>
    <row r="776" spans="5:5">
      <c r="E776" s="275"/>
    </row>
    <row r="777" spans="5:5">
      <c r="E777" s="275"/>
    </row>
    <row r="778" spans="5:5">
      <c r="E778" s="275"/>
    </row>
    <row r="779" spans="5:5">
      <c r="E779" s="275"/>
    </row>
    <row r="780" spans="5:5">
      <c r="E780" s="275"/>
    </row>
    <row r="781" spans="5:5">
      <c r="E781" s="275"/>
    </row>
    <row r="782" spans="5:5">
      <c r="E782" s="275"/>
    </row>
    <row r="783" spans="5:5">
      <c r="E783" s="275"/>
    </row>
    <row r="784" spans="5:5">
      <c r="E784" s="275"/>
    </row>
    <row r="785" spans="5:5">
      <c r="E785" s="275"/>
    </row>
    <row r="786" spans="5:5">
      <c r="E786" s="275"/>
    </row>
    <row r="787" spans="5:5">
      <c r="E787" s="275"/>
    </row>
    <row r="788" spans="5:5">
      <c r="E788" s="275"/>
    </row>
    <row r="789" spans="5:5">
      <c r="E789" s="275"/>
    </row>
    <row r="790" spans="5:5">
      <c r="E790" s="275"/>
    </row>
    <row r="791" spans="5:5">
      <c r="E791" s="275"/>
    </row>
    <row r="792" spans="5:5">
      <c r="E792" s="275"/>
    </row>
    <row r="793" spans="5:5">
      <c r="E793" s="275"/>
    </row>
    <row r="794" spans="5:5">
      <c r="E794" s="275"/>
    </row>
    <row r="795" spans="5:5">
      <c r="E795" s="275"/>
    </row>
    <row r="796" spans="5:5">
      <c r="E796" s="275"/>
    </row>
    <row r="797" spans="5:5">
      <c r="E797" s="275"/>
    </row>
    <row r="798" spans="5:5">
      <c r="E798" s="275"/>
    </row>
    <row r="799" spans="5:5">
      <c r="E799" s="275"/>
    </row>
    <row r="800" spans="5:5">
      <c r="E800" s="275"/>
    </row>
    <row r="801" spans="5:5">
      <c r="E801" s="275"/>
    </row>
    <row r="802" spans="5:5">
      <c r="E802" s="275"/>
    </row>
    <row r="803" spans="5:5">
      <c r="E803" s="275"/>
    </row>
    <row r="804" spans="5:5">
      <c r="E804" s="275"/>
    </row>
    <row r="805" spans="5:5">
      <c r="E805" s="275"/>
    </row>
    <row r="806" spans="5:5">
      <c r="E806" s="275"/>
    </row>
    <row r="807" spans="5:5">
      <c r="E807" s="275"/>
    </row>
    <row r="808" spans="5:5">
      <c r="E808" s="275"/>
    </row>
    <row r="809" spans="5:5">
      <c r="E809" s="275"/>
    </row>
    <row r="810" spans="5:5">
      <c r="E810" s="275"/>
    </row>
    <row r="811" spans="5:5">
      <c r="E811" s="275"/>
    </row>
    <row r="812" spans="5:5">
      <c r="E812" s="275"/>
    </row>
    <row r="813" spans="5:5">
      <c r="E813" s="275"/>
    </row>
    <row r="814" spans="5:5">
      <c r="E814" s="275"/>
    </row>
    <row r="815" spans="5:5">
      <c r="E815" s="275"/>
    </row>
    <row r="816" spans="5:5">
      <c r="E816" s="275"/>
    </row>
    <row r="817" spans="5:5">
      <c r="E817" s="275"/>
    </row>
    <row r="818" spans="5:5">
      <c r="E818" s="275"/>
    </row>
    <row r="819" spans="5:5">
      <c r="E819" s="275"/>
    </row>
    <row r="820" spans="5:5">
      <c r="E820" s="275"/>
    </row>
    <row r="821" spans="5:5">
      <c r="E821" s="275"/>
    </row>
    <row r="822" spans="5:5">
      <c r="E822" s="275"/>
    </row>
    <row r="823" spans="5:5">
      <c r="E823" s="275"/>
    </row>
    <row r="824" spans="5:5">
      <c r="E824" s="275"/>
    </row>
    <row r="825" spans="5:5">
      <c r="E825" s="275"/>
    </row>
    <row r="826" spans="5:5">
      <c r="E826" s="275"/>
    </row>
    <row r="827" spans="5:5">
      <c r="E827" s="275"/>
    </row>
    <row r="828" spans="5:5">
      <c r="E828" s="275"/>
    </row>
    <row r="829" spans="5:5">
      <c r="E829" s="275"/>
    </row>
    <row r="830" spans="5:5">
      <c r="E830" s="275"/>
    </row>
    <row r="831" spans="5:5">
      <c r="E831" s="275"/>
    </row>
    <row r="832" spans="5:5">
      <c r="E832" s="275"/>
    </row>
    <row r="833" spans="5:5">
      <c r="E833" s="275"/>
    </row>
    <row r="834" spans="5:5">
      <c r="E834" s="275"/>
    </row>
    <row r="835" spans="5:5">
      <c r="E835" s="275"/>
    </row>
    <row r="836" spans="5:5">
      <c r="E836" s="275"/>
    </row>
    <row r="837" spans="5:5">
      <c r="E837" s="275"/>
    </row>
    <row r="838" spans="5:5">
      <c r="E838" s="275"/>
    </row>
    <row r="839" spans="5:5">
      <c r="E839" s="275"/>
    </row>
    <row r="840" spans="5:5">
      <c r="E840" s="275"/>
    </row>
    <row r="841" spans="5:5">
      <c r="E841" s="275"/>
    </row>
    <row r="842" spans="5:5">
      <c r="E842" s="275"/>
    </row>
    <row r="843" spans="5:5">
      <c r="E843" s="275"/>
    </row>
    <row r="844" spans="5:5">
      <c r="E844" s="275"/>
    </row>
    <row r="845" spans="5:5">
      <c r="E845" s="275"/>
    </row>
    <row r="846" spans="5:5">
      <c r="E846" s="275"/>
    </row>
    <row r="847" spans="5:5">
      <c r="E847" s="275"/>
    </row>
    <row r="848" spans="5:5">
      <c r="E848" s="275"/>
    </row>
    <row r="849" spans="5:5">
      <c r="E849" s="275"/>
    </row>
    <row r="850" spans="5:5">
      <c r="E850" s="275"/>
    </row>
    <row r="851" spans="5:5">
      <c r="E851" s="275"/>
    </row>
    <row r="852" spans="5:5">
      <c r="E852" s="275"/>
    </row>
    <row r="853" spans="5:5">
      <c r="E853" s="275"/>
    </row>
    <row r="854" spans="5:5">
      <c r="E854" s="275"/>
    </row>
    <row r="855" spans="5:5">
      <c r="E855" s="275"/>
    </row>
    <row r="856" spans="5:5">
      <c r="E856" s="275"/>
    </row>
    <row r="857" spans="5:5">
      <c r="E857" s="275"/>
    </row>
    <row r="858" spans="5:5">
      <c r="E858" s="275"/>
    </row>
    <row r="859" spans="5:5">
      <c r="E859" s="275"/>
    </row>
    <row r="860" spans="5:5">
      <c r="E860" s="275"/>
    </row>
    <row r="861" spans="5:5">
      <c r="E861" s="275"/>
    </row>
    <row r="862" spans="5:5">
      <c r="E862" s="275"/>
    </row>
    <row r="863" spans="5:5">
      <c r="E863" s="275"/>
    </row>
    <row r="864" spans="5:5">
      <c r="E864" s="275"/>
    </row>
    <row r="865" spans="5:5">
      <c r="E865" s="275"/>
    </row>
    <row r="866" spans="5:5">
      <c r="E866" s="275"/>
    </row>
    <row r="867" spans="5:5">
      <c r="E867" s="275"/>
    </row>
    <row r="868" spans="5:5">
      <c r="E868" s="275"/>
    </row>
    <row r="869" spans="5:5">
      <c r="E869" s="275"/>
    </row>
    <row r="870" spans="5:5">
      <c r="E870" s="275"/>
    </row>
    <row r="871" spans="5:5">
      <c r="E871" s="275"/>
    </row>
    <row r="872" spans="5:5">
      <c r="E872" s="275"/>
    </row>
    <row r="873" spans="5:5">
      <c r="E873" s="275"/>
    </row>
    <row r="874" spans="5:5">
      <c r="E874" s="275"/>
    </row>
    <row r="875" spans="5:5">
      <c r="E875" s="275"/>
    </row>
    <row r="876" spans="5:5">
      <c r="E876" s="275"/>
    </row>
    <row r="877" spans="5:5">
      <c r="E877" s="275"/>
    </row>
    <row r="878" spans="5:5">
      <c r="E878" s="275"/>
    </row>
    <row r="879" spans="5:5">
      <c r="E879" s="275"/>
    </row>
    <row r="880" spans="5:5">
      <c r="E880" s="275"/>
    </row>
    <row r="881" spans="5:5">
      <c r="E881" s="275"/>
    </row>
    <row r="882" spans="5:5">
      <c r="E882" s="275"/>
    </row>
    <row r="883" spans="5:5">
      <c r="E883" s="275"/>
    </row>
    <row r="884" spans="5:5">
      <c r="E884" s="275"/>
    </row>
    <row r="885" spans="5:5">
      <c r="E885" s="275"/>
    </row>
    <row r="886" spans="5:5">
      <c r="E886" s="275"/>
    </row>
    <row r="887" spans="5:5">
      <c r="E887" s="275"/>
    </row>
    <row r="888" spans="5:5">
      <c r="E888" s="275"/>
    </row>
    <row r="889" spans="5:5">
      <c r="E889" s="275"/>
    </row>
    <row r="890" spans="5:5">
      <c r="E890" s="275"/>
    </row>
    <row r="891" spans="5:5">
      <c r="E891" s="275"/>
    </row>
    <row r="892" spans="5:5">
      <c r="E892" s="275"/>
    </row>
    <row r="893" spans="5:5">
      <c r="E893" s="275"/>
    </row>
    <row r="894" spans="5:5">
      <c r="E894" s="275"/>
    </row>
    <row r="895" spans="5:5">
      <c r="E895" s="275"/>
    </row>
    <row r="896" spans="5:5">
      <c r="E896" s="275"/>
    </row>
    <row r="897" spans="5:5">
      <c r="E897" s="275"/>
    </row>
    <row r="898" spans="5:5">
      <c r="E898" s="275"/>
    </row>
    <row r="899" spans="5:5">
      <c r="E899" s="275"/>
    </row>
    <row r="900" spans="5:5">
      <c r="E900" s="275"/>
    </row>
    <row r="901" spans="5:5">
      <c r="E901" s="275"/>
    </row>
    <row r="902" spans="5:5">
      <c r="E902" s="275"/>
    </row>
    <row r="903" spans="5:5">
      <c r="E903" s="275"/>
    </row>
    <row r="904" spans="5:5">
      <c r="E904" s="275"/>
    </row>
    <row r="905" spans="5:5">
      <c r="E905" s="275"/>
    </row>
    <row r="906" spans="5:5">
      <c r="E906" s="275"/>
    </row>
    <row r="907" spans="5:5">
      <c r="E907" s="275"/>
    </row>
    <row r="908" spans="5:5">
      <c r="E908" s="275"/>
    </row>
    <row r="909" spans="5:5">
      <c r="E909" s="275"/>
    </row>
    <row r="910" spans="5:5">
      <c r="E910" s="275"/>
    </row>
    <row r="911" spans="5:5">
      <c r="E911" s="275"/>
    </row>
    <row r="912" spans="5:5">
      <c r="E912" s="275"/>
    </row>
    <row r="913" spans="5:5">
      <c r="E913" s="275"/>
    </row>
    <row r="914" spans="5:5">
      <c r="E914" s="275"/>
    </row>
    <row r="915" spans="5:5">
      <c r="E915" s="275"/>
    </row>
    <row r="916" spans="5:5">
      <c r="E916" s="275"/>
    </row>
    <row r="917" spans="5:5">
      <c r="E917" s="275"/>
    </row>
    <row r="918" spans="5:5">
      <c r="E918" s="275"/>
    </row>
    <row r="919" spans="5:5">
      <c r="E919" s="275"/>
    </row>
    <row r="920" spans="5:5">
      <c r="E920" s="275"/>
    </row>
    <row r="921" spans="5:5">
      <c r="E921" s="275"/>
    </row>
    <row r="922" spans="5:5">
      <c r="E922" s="275"/>
    </row>
    <row r="923" spans="5:5">
      <c r="E923" s="275"/>
    </row>
    <row r="924" spans="5:5">
      <c r="E924" s="275"/>
    </row>
    <row r="925" spans="5:5">
      <c r="E925" s="275"/>
    </row>
    <row r="926" spans="5:5">
      <c r="E926" s="275"/>
    </row>
    <row r="927" spans="5:5">
      <c r="E927" s="275"/>
    </row>
    <row r="928" spans="5:5">
      <c r="E928" s="275"/>
    </row>
    <row r="929" spans="5:5">
      <c r="E929" s="275"/>
    </row>
    <row r="930" spans="5:5">
      <c r="E930" s="275"/>
    </row>
    <row r="931" spans="5:5">
      <c r="E931" s="275"/>
    </row>
    <row r="932" spans="5:5">
      <c r="E932" s="275"/>
    </row>
    <row r="933" spans="5:5">
      <c r="E933" s="275"/>
    </row>
    <row r="934" spans="5:5">
      <c r="E934" s="275"/>
    </row>
    <row r="935" spans="5:5">
      <c r="E935" s="275"/>
    </row>
    <row r="936" spans="5:5">
      <c r="E936" s="275"/>
    </row>
    <row r="937" spans="5:5">
      <c r="E937" s="275"/>
    </row>
    <row r="938" spans="5:5">
      <c r="E938" s="275"/>
    </row>
    <row r="939" spans="5:5">
      <c r="E939" s="275"/>
    </row>
    <row r="940" spans="5:5">
      <c r="E940" s="275"/>
    </row>
    <row r="941" spans="5:5">
      <c r="E941" s="275"/>
    </row>
    <row r="942" spans="5:5">
      <c r="E942" s="275"/>
    </row>
    <row r="943" spans="5:5">
      <c r="E943" s="275"/>
    </row>
    <row r="944" spans="5:5">
      <c r="E944" s="275"/>
    </row>
    <row r="945" spans="5:5">
      <c r="E945" s="275"/>
    </row>
    <row r="946" spans="5:5">
      <c r="E946" s="275"/>
    </row>
    <row r="947" spans="5:5">
      <c r="E947" s="275"/>
    </row>
    <row r="948" spans="5:5">
      <c r="E948" s="275"/>
    </row>
    <row r="949" spans="5:5">
      <c r="E949" s="275"/>
    </row>
    <row r="950" spans="5:5">
      <c r="E950" s="275"/>
    </row>
    <row r="951" spans="5:5">
      <c r="E951" s="275"/>
    </row>
    <row r="952" spans="5:5">
      <c r="E952" s="275"/>
    </row>
    <row r="953" spans="5:5">
      <c r="E953" s="275"/>
    </row>
    <row r="954" spans="5:5">
      <c r="E954" s="275"/>
    </row>
    <row r="955" spans="5:5">
      <c r="E955" s="275"/>
    </row>
    <row r="956" spans="5:5">
      <c r="E956" s="275"/>
    </row>
    <row r="957" spans="5:5">
      <c r="E957" s="275"/>
    </row>
    <row r="958" spans="5:5">
      <c r="E958" s="275"/>
    </row>
    <row r="959" spans="5:5">
      <c r="E959" s="275"/>
    </row>
    <row r="960" spans="5:5">
      <c r="E960" s="275"/>
    </row>
    <row r="961" spans="5:5">
      <c r="E961" s="275"/>
    </row>
    <row r="962" spans="5:5">
      <c r="E962" s="275"/>
    </row>
    <row r="963" spans="5:5">
      <c r="E963" s="275"/>
    </row>
    <row r="964" spans="5:5">
      <c r="E964" s="275"/>
    </row>
    <row r="965" spans="5:5">
      <c r="E965" s="275"/>
    </row>
    <row r="966" spans="5:5">
      <c r="E966" s="275"/>
    </row>
    <row r="967" spans="5:5">
      <c r="E967" s="275"/>
    </row>
    <row r="968" spans="5:5">
      <c r="E968" s="275"/>
    </row>
    <row r="969" spans="5:5">
      <c r="E969" s="275"/>
    </row>
    <row r="970" spans="5:5">
      <c r="E970" s="275"/>
    </row>
    <row r="971" spans="5:5">
      <c r="E971" s="275"/>
    </row>
    <row r="972" spans="5:5">
      <c r="E972" s="275"/>
    </row>
    <row r="973" spans="5:5">
      <c r="E973" s="275"/>
    </row>
    <row r="974" spans="5:5">
      <c r="E974" s="275"/>
    </row>
    <row r="975" spans="5:5">
      <c r="E975" s="275"/>
    </row>
    <row r="976" spans="5:5">
      <c r="E976" s="275"/>
    </row>
    <row r="977" spans="5:5">
      <c r="E977" s="275"/>
    </row>
    <row r="978" spans="5:5">
      <c r="E978" s="275"/>
    </row>
    <row r="979" spans="5:5">
      <c r="E979" s="275"/>
    </row>
    <row r="980" spans="5:5">
      <c r="E980" s="275"/>
    </row>
    <row r="981" spans="5:5">
      <c r="E981" s="275"/>
    </row>
    <row r="982" spans="5:5">
      <c r="E982" s="275"/>
    </row>
    <row r="983" spans="5:5">
      <c r="E983" s="275"/>
    </row>
    <row r="984" spans="5:5">
      <c r="E984" s="275"/>
    </row>
    <row r="985" spans="5:5">
      <c r="E985" s="275"/>
    </row>
    <row r="986" spans="5:5">
      <c r="E986" s="275"/>
    </row>
    <row r="987" spans="5:5">
      <c r="E987" s="275"/>
    </row>
    <row r="988" spans="5:5">
      <c r="E988" s="275"/>
    </row>
    <row r="989" spans="5:5">
      <c r="E989" s="275"/>
    </row>
    <row r="990" spans="5:5">
      <c r="E990" s="275"/>
    </row>
    <row r="991" spans="5:5">
      <c r="E991" s="275"/>
    </row>
    <row r="992" spans="5:5">
      <c r="E992" s="275"/>
    </row>
    <row r="993" spans="5:5">
      <c r="E993" s="275"/>
    </row>
    <row r="994" spans="5:5">
      <c r="E994" s="275"/>
    </row>
    <row r="995" spans="5:5">
      <c r="E995" s="275"/>
    </row>
    <row r="996" spans="5:5">
      <c r="E996" s="275"/>
    </row>
    <row r="997" spans="5:5">
      <c r="E997" s="275"/>
    </row>
    <row r="998" spans="5:5">
      <c r="E998" s="275"/>
    </row>
    <row r="999" spans="5:5">
      <c r="E999" s="275"/>
    </row>
    <row r="1000" spans="5:5">
      <c r="E1000" s="275"/>
    </row>
    <row r="1001" spans="5:5">
      <c r="E1001" s="275"/>
    </row>
    <row r="1002" spans="5:5">
      <c r="E1002" s="275"/>
    </row>
    <row r="1003" spans="5:5">
      <c r="E1003" s="275"/>
    </row>
    <row r="1004" spans="5:5">
      <c r="E1004" s="275"/>
    </row>
    <row r="1005" spans="5:5">
      <c r="E1005" s="275"/>
    </row>
    <row r="1006" spans="5:5">
      <c r="E1006" s="275"/>
    </row>
    <row r="1007" spans="5:5">
      <c r="E1007" s="275"/>
    </row>
    <row r="1008" spans="5:5">
      <c r="E1008" s="275"/>
    </row>
    <row r="1009" spans="5:5">
      <c r="E1009" s="275"/>
    </row>
    <row r="1010" spans="5:5">
      <c r="E1010" s="275"/>
    </row>
    <row r="1011" spans="5:5">
      <c r="E1011" s="275"/>
    </row>
    <row r="1012" spans="5:5">
      <c r="E1012" s="275"/>
    </row>
    <row r="1013" spans="5:5">
      <c r="E1013" s="275"/>
    </row>
    <row r="1014" spans="5:5">
      <c r="E1014" s="275"/>
    </row>
    <row r="1015" spans="5:5">
      <c r="E1015" s="275"/>
    </row>
    <row r="1016" spans="5:5">
      <c r="E1016" s="275"/>
    </row>
    <row r="1017" spans="5:5">
      <c r="E1017" s="275"/>
    </row>
    <row r="1018" spans="5:5">
      <c r="E1018" s="275"/>
    </row>
    <row r="1019" spans="5:5">
      <c r="E1019" s="275"/>
    </row>
    <row r="1020" spans="5:5">
      <c r="E1020" s="275"/>
    </row>
    <row r="1021" spans="5:5">
      <c r="E1021" s="275"/>
    </row>
    <row r="1022" spans="5:5">
      <c r="E1022" s="275"/>
    </row>
    <row r="1023" spans="5:5">
      <c r="E1023" s="275"/>
    </row>
    <row r="1024" spans="5:5">
      <c r="E1024" s="275"/>
    </row>
    <row r="1025" spans="5:5">
      <c r="E1025" s="275"/>
    </row>
    <row r="1026" spans="5:5">
      <c r="E1026" s="275"/>
    </row>
    <row r="1027" spans="5:5">
      <c r="E1027" s="275"/>
    </row>
    <row r="1028" spans="5:5">
      <c r="E1028" s="275"/>
    </row>
    <row r="1029" spans="5:5">
      <c r="E1029" s="275"/>
    </row>
    <row r="1030" spans="5:5">
      <c r="E1030" s="275"/>
    </row>
    <row r="1031" spans="5:5">
      <c r="E1031" s="275"/>
    </row>
    <row r="1032" spans="5:5">
      <c r="E1032" s="275"/>
    </row>
    <row r="1033" spans="5:5">
      <c r="E1033" s="275"/>
    </row>
    <row r="1034" spans="5:5">
      <c r="E1034" s="275"/>
    </row>
    <row r="1035" spans="5:5">
      <c r="E1035" s="275"/>
    </row>
    <row r="1036" spans="5:5">
      <c r="E1036" s="275"/>
    </row>
    <row r="1037" spans="5:5">
      <c r="E1037" s="275"/>
    </row>
    <row r="1038" spans="5:5">
      <c r="E1038" s="275"/>
    </row>
    <row r="1039" spans="5:5">
      <c r="E1039" s="275"/>
    </row>
    <row r="1040" spans="5:5">
      <c r="E1040" s="275"/>
    </row>
    <row r="1041" spans="5:5">
      <c r="E1041" s="275"/>
    </row>
    <row r="1042" spans="5:5">
      <c r="E1042" s="275"/>
    </row>
    <row r="1043" spans="5:5">
      <c r="E1043" s="275"/>
    </row>
    <row r="1044" spans="5:5">
      <c r="E1044" s="275"/>
    </row>
    <row r="1045" spans="5:5">
      <c r="E1045" s="275"/>
    </row>
    <row r="1046" spans="5:5">
      <c r="E1046" s="275"/>
    </row>
    <row r="1047" spans="5:5">
      <c r="E1047" s="275"/>
    </row>
    <row r="1048" spans="5:5">
      <c r="E1048" s="275"/>
    </row>
    <row r="1049" spans="5:5">
      <c r="E1049" s="275"/>
    </row>
    <row r="1050" spans="5:5">
      <c r="E1050" s="275"/>
    </row>
    <row r="1051" spans="5:5">
      <c r="E1051" s="275"/>
    </row>
    <row r="1052" spans="5:5">
      <c r="E1052" s="275"/>
    </row>
    <row r="1053" spans="5:5">
      <c r="E1053" s="275"/>
    </row>
    <row r="1054" spans="5:5">
      <c r="E1054" s="275"/>
    </row>
    <row r="1055" spans="5:5">
      <c r="E1055" s="275"/>
    </row>
    <row r="1056" spans="5:5">
      <c r="E1056" s="275"/>
    </row>
  </sheetData>
  <mergeCells count="1">
    <mergeCell ref="A1:E1"/>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G84"/>
  <sheetViews>
    <sheetView topLeftCell="A37" zoomScale="85" zoomScaleNormal="85" workbookViewId="0">
      <selection activeCell="C57" sqref="C57"/>
    </sheetView>
  </sheetViews>
  <sheetFormatPr defaultColWidth="8.75" defaultRowHeight="15.75"/>
  <cols>
    <col min="1" max="1" width="5.75" style="569" customWidth="1"/>
    <col min="2" max="2" width="7" style="5" customWidth="1"/>
    <col min="3" max="3" width="9.125" style="5" bestFit="1" customWidth="1"/>
    <col min="4" max="4" width="7.625" style="5" bestFit="1" customWidth="1"/>
    <col min="5" max="5" width="28.625" style="11" customWidth="1"/>
    <col min="6" max="6" width="18.375" style="557" customWidth="1"/>
    <col min="7" max="7" width="58" style="558" customWidth="1"/>
    <col min="8" max="16384" width="8.75" style="5"/>
  </cols>
  <sheetData>
    <row r="1" spans="1:7">
      <c r="A1" s="557"/>
      <c r="B1" s="555"/>
      <c r="C1" s="555"/>
      <c r="D1" s="555"/>
      <c r="E1" s="556"/>
    </row>
    <row r="2" spans="1:7">
      <c r="A2" s="557"/>
      <c r="B2" s="555" t="s">
        <v>1761</v>
      </c>
      <c r="C2" s="555"/>
      <c r="D2" s="555"/>
      <c r="E2" s="556"/>
    </row>
    <row r="3" spans="1:7">
      <c r="A3" s="557"/>
      <c r="B3" s="555"/>
      <c r="C3" s="555"/>
      <c r="D3" s="555"/>
      <c r="E3" s="556"/>
    </row>
    <row r="4" spans="1:7" s="564" customFormat="1">
      <c r="A4" s="559"/>
      <c r="B4" s="560" t="s">
        <v>1762</v>
      </c>
      <c r="C4" s="561"/>
      <c r="D4" s="561"/>
      <c r="E4" s="562"/>
      <c r="F4" s="559"/>
      <c r="G4" s="563"/>
    </row>
    <row r="5" spans="1:7">
      <c r="A5" s="557"/>
      <c r="B5" s="555"/>
      <c r="C5" s="555"/>
      <c r="D5" s="555"/>
      <c r="E5" s="556"/>
    </row>
    <row r="6" spans="1:7" ht="26.25">
      <c r="A6" s="557"/>
      <c r="B6" s="555" t="s">
        <v>1763</v>
      </c>
      <c r="C6" s="555" t="s">
        <v>1764</v>
      </c>
      <c r="D6" s="555" t="s">
        <v>0</v>
      </c>
      <c r="E6" s="556" t="s">
        <v>1765</v>
      </c>
      <c r="F6" s="557" t="s">
        <v>1766</v>
      </c>
      <c r="G6" s="558" t="s">
        <v>1767</v>
      </c>
    </row>
    <row r="7" spans="1:7">
      <c r="A7" s="557"/>
      <c r="B7" s="555" t="s">
        <v>1763</v>
      </c>
      <c r="C7" s="555" t="s">
        <v>1768</v>
      </c>
      <c r="D7" s="555" t="s">
        <v>0</v>
      </c>
      <c r="E7" s="556" t="s">
        <v>1769</v>
      </c>
      <c r="F7" s="557" t="s">
        <v>1766</v>
      </c>
      <c r="G7" s="558" t="s">
        <v>1770</v>
      </c>
    </row>
    <row r="8" spans="1:7">
      <c r="A8" s="557"/>
      <c r="B8" s="555"/>
      <c r="C8" s="555"/>
      <c r="D8" s="555"/>
      <c r="E8" s="556"/>
    </row>
    <row r="9" spans="1:7" ht="26.25">
      <c r="A9" s="557"/>
      <c r="B9" s="555" t="s">
        <v>1763</v>
      </c>
      <c r="C9" s="555" t="s">
        <v>1771</v>
      </c>
      <c r="D9" s="555" t="s">
        <v>0</v>
      </c>
      <c r="E9" s="556" t="s">
        <v>1772</v>
      </c>
      <c r="F9" s="557" t="s">
        <v>1766</v>
      </c>
      <c r="G9" s="558" t="s">
        <v>1773</v>
      </c>
    </row>
    <row r="10" spans="1:7">
      <c r="A10" s="557"/>
      <c r="B10" s="555" t="s">
        <v>1763</v>
      </c>
      <c r="C10" s="555" t="s">
        <v>1774</v>
      </c>
      <c r="D10" s="555" t="s">
        <v>0</v>
      </c>
      <c r="E10" s="556" t="s">
        <v>1775</v>
      </c>
      <c r="F10" s="557" t="s">
        <v>1766</v>
      </c>
      <c r="G10" s="558" t="s">
        <v>1776</v>
      </c>
    </row>
    <row r="11" spans="1:7">
      <c r="A11" s="557"/>
      <c r="B11" s="555"/>
      <c r="C11" s="555"/>
      <c r="D11" s="555"/>
      <c r="E11" s="556"/>
    </row>
    <row r="12" spans="1:7">
      <c r="A12" s="557"/>
      <c r="B12" s="555" t="s">
        <v>1763</v>
      </c>
      <c r="C12" s="555" t="s">
        <v>1777</v>
      </c>
      <c r="D12" s="555" t="s">
        <v>0</v>
      </c>
      <c r="E12" s="556" t="s">
        <v>1778</v>
      </c>
      <c r="F12" s="557" t="s">
        <v>1766</v>
      </c>
      <c r="G12" s="558" t="s">
        <v>1779</v>
      </c>
    </row>
    <row r="13" spans="1:7" ht="26.25">
      <c r="A13" s="557"/>
      <c r="B13" s="555" t="s">
        <v>1763</v>
      </c>
      <c r="C13" s="555" t="s">
        <v>1780</v>
      </c>
      <c r="D13" s="555" t="s">
        <v>0</v>
      </c>
      <c r="E13" s="556" t="s">
        <v>1781</v>
      </c>
      <c r="F13" s="557" t="s">
        <v>1766</v>
      </c>
      <c r="G13" s="558" t="s">
        <v>1782</v>
      </c>
    </row>
    <row r="14" spans="1:7">
      <c r="A14" s="557"/>
      <c r="B14" s="555"/>
      <c r="C14" s="555"/>
      <c r="D14" s="555"/>
      <c r="E14" s="556"/>
    </row>
    <row r="15" spans="1:7" ht="26.25">
      <c r="A15" s="557"/>
      <c r="B15" s="555" t="s">
        <v>1763</v>
      </c>
      <c r="C15" s="555" t="s">
        <v>1783</v>
      </c>
      <c r="D15" s="555" t="s">
        <v>0</v>
      </c>
      <c r="E15" s="556" t="s">
        <v>1784</v>
      </c>
      <c r="F15" s="557" t="s">
        <v>1766</v>
      </c>
      <c r="G15" s="558" t="s">
        <v>1785</v>
      </c>
    </row>
    <row r="16" spans="1:7">
      <c r="A16" s="557"/>
      <c r="B16" s="555" t="s">
        <v>1763</v>
      </c>
      <c r="C16" s="555" t="s">
        <v>1786</v>
      </c>
      <c r="D16" s="555" t="s">
        <v>0</v>
      </c>
      <c r="E16" s="556" t="s">
        <v>1787</v>
      </c>
      <c r="F16" s="557" t="s">
        <v>1766</v>
      </c>
      <c r="G16" s="558" t="s">
        <v>1788</v>
      </c>
    </row>
    <row r="17" spans="1:7">
      <c r="A17" s="557"/>
      <c r="B17" s="555"/>
      <c r="C17" s="555"/>
      <c r="D17" s="555"/>
      <c r="E17" s="556"/>
    </row>
    <row r="18" spans="1:7" ht="51.75">
      <c r="A18" s="557"/>
      <c r="B18" s="555" t="s">
        <v>1763</v>
      </c>
      <c r="C18" s="555" t="s">
        <v>1789</v>
      </c>
      <c r="D18" s="555" t="s">
        <v>0</v>
      </c>
      <c r="E18" s="556" t="s">
        <v>1790</v>
      </c>
      <c r="F18" s="557" t="s">
        <v>1766</v>
      </c>
      <c r="G18" s="558" t="s">
        <v>1791</v>
      </c>
    </row>
    <row r="19" spans="1:7" ht="51.75">
      <c r="A19" s="557"/>
      <c r="B19" s="555" t="s">
        <v>1763</v>
      </c>
      <c r="C19" s="555" t="s">
        <v>1792</v>
      </c>
      <c r="D19" s="555" t="s">
        <v>0</v>
      </c>
      <c r="E19" s="556" t="s">
        <v>1790</v>
      </c>
      <c r="F19" s="557" t="s">
        <v>1766</v>
      </c>
      <c r="G19" s="558" t="s">
        <v>1791</v>
      </c>
    </row>
    <row r="20" spans="1:7">
      <c r="A20" s="557"/>
      <c r="B20" s="555"/>
      <c r="C20" s="555"/>
      <c r="D20" s="555"/>
      <c r="E20" s="556"/>
    </row>
    <row r="21" spans="1:7" ht="51.75">
      <c r="A21" s="557"/>
      <c r="B21" s="555" t="s">
        <v>1763</v>
      </c>
      <c r="C21" s="555" t="s">
        <v>1793</v>
      </c>
      <c r="D21" s="555" t="s">
        <v>0</v>
      </c>
      <c r="E21" s="556" t="s">
        <v>1794</v>
      </c>
      <c r="F21" s="557" t="s">
        <v>1766</v>
      </c>
      <c r="G21" s="558" t="s">
        <v>1795</v>
      </c>
    </row>
    <row r="22" spans="1:7" ht="51.75">
      <c r="A22" s="557"/>
      <c r="B22" s="555" t="s">
        <v>1763</v>
      </c>
      <c r="C22" s="555" t="s">
        <v>1796</v>
      </c>
      <c r="D22" s="555" t="s">
        <v>0</v>
      </c>
      <c r="E22" s="556" t="s">
        <v>1794</v>
      </c>
      <c r="F22" s="557" t="s">
        <v>1766</v>
      </c>
      <c r="G22" s="558" t="s">
        <v>1795</v>
      </c>
    </row>
    <row r="23" spans="1:7">
      <c r="A23" s="557"/>
      <c r="B23" s="555"/>
      <c r="C23" s="555"/>
      <c r="D23" s="555"/>
      <c r="E23" s="556"/>
    </row>
    <row r="24" spans="1:7" s="564" customFormat="1">
      <c r="A24" s="559"/>
      <c r="B24" s="560" t="s">
        <v>1797</v>
      </c>
      <c r="C24" s="561"/>
      <c r="D24" s="561"/>
      <c r="E24" s="562"/>
      <c r="F24" s="559"/>
      <c r="G24" s="563"/>
    </row>
    <row r="25" spans="1:7">
      <c r="A25" s="557"/>
      <c r="B25" s="555"/>
      <c r="C25" s="555"/>
      <c r="D25" s="555"/>
      <c r="E25" s="556"/>
    </row>
    <row r="26" spans="1:7">
      <c r="A26" s="557"/>
      <c r="B26" s="555" t="s">
        <v>1763</v>
      </c>
      <c r="C26" s="555" t="s">
        <v>1798</v>
      </c>
      <c r="D26" s="555" t="s">
        <v>0</v>
      </c>
      <c r="E26" s="556" t="s">
        <v>1799</v>
      </c>
      <c r="F26" s="557" t="s">
        <v>1766</v>
      </c>
      <c r="G26" s="558" t="s">
        <v>1800</v>
      </c>
    </row>
    <row r="27" spans="1:7">
      <c r="A27" s="557"/>
      <c r="B27" s="555" t="s">
        <v>1763</v>
      </c>
      <c r="C27" s="555" t="s">
        <v>1801</v>
      </c>
      <c r="D27" s="555" t="s">
        <v>0</v>
      </c>
      <c r="E27" s="556" t="s">
        <v>1802</v>
      </c>
      <c r="F27" s="557" t="s">
        <v>1766</v>
      </c>
      <c r="G27" s="558" t="s">
        <v>1803</v>
      </c>
    </row>
    <row r="28" spans="1:7">
      <c r="A28" s="557"/>
      <c r="B28" s="555"/>
      <c r="C28" s="555"/>
      <c r="D28" s="555"/>
      <c r="E28" s="556"/>
    </row>
    <row r="29" spans="1:7" ht="26.25">
      <c r="A29" s="557"/>
      <c r="B29" s="555" t="s">
        <v>1763</v>
      </c>
      <c r="C29" s="555" t="s">
        <v>1804</v>
      </c>
      <c r="D29" s="555" t="s">
        <v>0</v>
      </c>
      <c r="E29" s="556" t="s">
        <v>1805</v>
      </c>
      <c r="F29" s="557" t="s">
        <v>1766</v>
      </c>
      <c r="G29" s="558" t="s">
        <v>1806</v>
      </c>
    </row>
    <row r="30" spans="1:7" ht="26.25">
      <c r="A30" s="557"/>
      <c r="B30" s="555" t="s">
        <v>1763</v>
      </c>
      <c r="C30" s="555" t="s">
        <v>1807</v>
      </c>
      <c r="D30" s="555" t="s">
        <v>0</v>
      </c>
      <c r="E30" s="556" t="s">
        <v>1805</v>
      </c>
      <c r="F30" s="557" t="s">
        <v>1766</v>
      </c>
      <c r="G30" s="558" t="s">
        <v>1806</v>
      </c>
    </row>
    <row r="31" spans="1:7">
      <c r="A31" s="557"/>
      <c r="B31" s="555"/>
      <c r="C31" s="555"/>
      <c r="D31" s="555"/>
      <c r="E31" s="556"/>
    </row>
    <row r="32" spans="1:7" ht="26.25">
      <c r="A32" s="557"/>
      <c r="B32" s="555" t="s">
        <v>1763</v>
      </c>
      <c r="C32" s="555" t="s">
        <v>2136</v>
      </c>
      <c r="D32" s="555" t="s">
        <v>0</v>
      </c>
      <c r="E32" s="556" t="s">
        <v>1805</v>
      </c>
      <c r="F32" s="557" t="s">
        <v>1766</v>
      </c>
      <c r="G32" s="558" t="s">
        <v>1806</v>
      </c>
    </row>
    <row r="33" spans="1:7" ht="26.25">
      <c r="A33" s="557"/>
      <c r="B33" s="555" t="s">
        <v>1763</v>
      </c>
      <c r="C33" s="555" t="s">
        <v>1810</v>
      </c>
      <c r="D33" s="555" t="s">
        <v>0</v>
      </c>
      <c r="E33" s="556" t="s">
        <v>1808</v>
      </c>
      <c r="F33" s="557" t="s">
        <v>1766</v>
      </c>
      <c r="G33" s="558" t="s">
        <v>1809</v>
      </c>
    </row>
    <row r="34" spans="1:7">
      <c r="A34" s="557"/>
      <c r="B34" s="555"/>
      <c r="C34" s="555"/>
      <c r="D34" s="555"/>
      <c r="E34" s="556"/>
    </row>
    <row r="35" spans="1:7" ht="39">
      <c r="A35" s="557"/>
      <c r="B35" s="555" t="s">
        <v>1763</v>
      </c>
      <c r="C35" s="555" t="s">
        <v>1813</v>
      </c>
      <c r="D35" s="555" t="s">
        <v>0</v>
      </c>
      <c r="E35" s="556" t="s">
        <v>1811</v>
      </c>
      <c r="F35" s="557" t="s">
        <v>1766</v>
      </c>
      <c r="G35" s="558" t="s">
        <v>1812</v>
      </c>
    </row>
    <row r="36" spans="1:7" ht="39">
      <c r="A36" s="557"/>
      <c r="B36" s="555" t="s">
        <v>1763</v>
      </c>
      <c r="C36" s="555" t="s">
        <v>1814</v>
      </c>
      <c r="D36" s="555" t="s">
        <v>0</v>
      </c>
      <c r="E36" s="556" t="s">
        <v>1811</v>
      </c>
      <c r="F36" s="557" t="s">
        <v>1766</v>
      </c>
      <c r="G36" s="558" t="s">
        <v>1812</v>
      </c>
    </row>
    <row r="37" spans="1:7" ht="39">
      <c r="A37" s="557"/>
      <c r="B37" s="555" t="s">
        <v>1763</v>
      </c>
      <c r="C37" s="555" t="s">
        <v>1815</v>
      </c>
      <c r="D37" s="555" t="s">
        <v>0</v>
      </c>
      <c r="E37" s="556" t="s">
        <v>1811</v>
      </c>
      <c r="F37" s="557" t="s">
        <v>1766</v>
      </c>
      <c r="G37" s="558" t="s">
        <v>1812</v>
      </c>
    </row>
    <row r="38" spans="1:7">
      <c r="A38" s="557"/>
      <c r="B38" s="555"/>
      <c r="C38" s="555"/>
      <c r="D38" s="555"/>
      <c r="E38" s="556"/>
    </row>
    <row r="39" spans="1:7">
      <c r="A39" s="557"/>
      <c r="B39" s="555" t="s">
        <v>1763</v>
      </c>
      <c r="C39" s="555" t="s">
        <v>1818</v>
      </c>
      <c r="D39" s="555" t="s">
        <v>0</v>
      </c>
      <c r="E39" s="556" t="s">
        <v>1816</v>
      </c>
      <c r="F39" s="557" t="s">
        <v>1766</v>
      </c>
      <c r="G39" s="558" t="s">
        <v>1817</v>
      </c>
    </row>
    <row r="40" spans="1:7">
      <c r="A40" s="557"/>
      <c r="B40" s="555" t="s">
        <v>1763</v>
      </c>
      <c r="C40" s="555" t="s">
        <v>1821</v>
      </c>
      <c r="D40" s="555" t="s">
        <v>0</v>
      </c>
      <c r="E40" s="556" t="s">
        <v>1819</v>
      </c>
      <c r="F40" s="557" t="s">
        <v>1766</v>
      </c>
      <c r="G40" s="558" t="s">
        <v>1820</v>
      </c>
    </row>
    <row r="41" spans="1:7">
      <c r="A41" s="557"/>
      <c r="B41" s="555"/>
      <c r="C41" s="555"/>
      <c r="D41" s="555"/>
      <c r="E41" s="556"/>
    </row>
    <row r="42" spans="1:7" ht="26.25">
      <c r="A42" s="557"/>
      <c r="B42" s="555" t="s">
        <v>1763</v>
      </c>
      <c r="C42" s="555" t="s">
        <v>1824</v>
      </c>
      <c r="D42" s="555" t="s">
        <v>0</v>
      </c>
      <c r="E42" s="556" t="s">
        <v>1822</v>
      </c>
      <c r="F42" s="557" t="s">
        <v>1766</v>
      </c>
      <c r="G42" s="558" t="s">
        <v>1823</v>
      </c>
    </row>
    <row r="43" spans="1:7" ht="26.25">
      <c r="A43" s="557"/>
      <c r="B43" s="555" t="s">
        <v>1763</v>
      </c>
      <c r="C43" s="555" t="s">
        <v>2137</v>
      </c>
      <c r="D43" s="555" t="s">
        <v>0</v>
      </c>
      <c r="E43" s="556" t="s">
        <v>1822</v>
      </c>
      <c r="F43" s="557" t="s">
        <v>1766</v>
      </c>
      <c r="G43" s="558" t="s">
        <v>1823</v>
      </c>
    </row>
    <row r="44" spans="1:7">
      <c r="A44" s="557"/>
      <c r="B44" s="555"/>
      <c r="C44" s="555"/>
      <c r="D44" s="555"/>
      <c r="E44" s="556"/>
    </row>
    <row r="45" spans="1:7" s="70" customFormat="1" ht="26.25">
      <c r="A45" s="565" t="s">
        <v>818</v>
      </c>
      <c r="B45" s="364" t="s">
        <v>1825</v>
      </c>
      <c r="C45" s="364" t="s">
        <v>2131</v>
      </c>
      <c r="D45" s="364" t="s">
        <v>1826</v>
      </c>
      <c r="E45" s="566" t="s">
        <v>1822</v>
      </c>
      <c r="F45" s="565" t="s">
        <v>1766</v>
      </c>
      <c r="G45" s="567"/>
    </row>
    <row r="46" spans="1:7">
      <c r="A46" s="557"/>
      <c r="B46" s="555"/>
      <c r="C46" s="364" t="s">
        <v>2458</v>
      </c>
      <c r="D46" s="555"/>
      <c r="E46" s="556"/>
    </row>
    <row r="47" spans="1:7" s="70" customFormat="1">
      <c r="A47" s="565"/>
      <c r="B47" s="568" t="s">
        <v>1827</v>
      </c>
      <c r="C47" s="364"/>
      <c r="D47" s="364"/>
      <c r="E47" s="566"/>
      <c r="F47" s="565"/>
      <c r="G47" s="567"/>
    </row>
    <row r="48" spans="1:7">
      <c r="A48" s="557"/>
      <c r="B48" s="555"/>
      <c r="C48" s="555"/>
      <c r="D48" s="555"/>
      <c r="E48" s="556"/>
    </row>
    <row r="49" spans="1:7" ht="26.25">
      <c r="A49" s="557"/>
      <c r="B49" s="555" t="s">
        <v>1763</v>
      </c>
      <c r="C49" s="555" t="s">
        <v>1828</v>
      </c>
      <c r="D49" s="555" t="s">
        <v>0</v>
      </c>
      <c r="E49" s="556" t="s">
        <v>1829</v>
      </c>
      <c r="F49" s="557" t="s">
        <v>1766</v>
      </c>
      <c r="G49" s="558" t="s">
        <v>1830</v>
      </c>
    </row>
    <row r="50" spans="1:7" ht="26.25">
      <c r="A50" s="557"/>
      <c r="B50" s="555" t="s">
        <v>1763</v>
      </c>
      <c r="C50" s="555" t="s">
        <v>1831</v>
      </c>
      <c r="D50" s="555" t="s">
        <v>0</v>
      </c>
      <c r="E50" s="556" t="s">
        <v>1829</v>
      </c>
      <c r="F50" s="557" t="s">
        <v>1766</v>
      </c>
      <c r="G50" s="558" t="s">
        <v>1830</v>
      </c>
    </row>
    <row r="51" spans="1:7" ht="26.25">
      <c r="A51" s="557"/>
      <c r="B51" s="555" t="s">
        <v>1763</v>
      </c>
      <c r="C51" s="555" t="s">
        <v>1832</v>
      </c>
      <c r="D51" s="555" t="s">
        <v>0</v>
      </c>
      <c r="E51" s="556" t="s">
        <v>1829</v>
      </c>
      <c r="F51" s="557" t="s">
        <v>1766</v>
      </c>
      <c r="G51" s="558" t="s">
        <v>1830</v>
      </c>
    </row>
    <row r="52" spans="1:7">
      <c r="A52" s="557"/>
      <c r="B52" s="555"/>
      <c r="C52" s="555"/>
      <c r="D52" s="555"/>
      <c r="E52" s="556"/>
    </row>
    <row r="53" spans="1:7" ht="26.25">
      <c r="A53" s="557"/>
      <c r="B53" s="555" t="s">
        <v>1763</v>
      </c>
      <c r="C53" s="555" t="s">
        <v>1833</v>
      </c>
      <c r="D53" s="555" t="s">
        <v>0</v>
      </c>
      <c r="E53" s="556" t="s">
        <v>1834</v>
      </c>
      <c r="F53" s="557" t="s">
        <v>1766</v>
      </c>
      <c r="G53" s="558" t="s">
        <v>1835</v>
      </c>
    </row>
    <row r="54" spans="1:7">
      <c r="A54" s="557"/>
      <c r="B54" s="555"/>
      <c r="C54" s="555"/>
      <c r="D54" s="555"/>
      <c r="E54" s="556"/>
    </row>
    <row r="55" spans="1:7">
      <c r="A55" s="557"/>
      <c r="B55" s="555" t="s">
        <v>1763</v>
      </c>
      <c r="C55" s="555" t="s">
        <v>1836</v>
      </c>
      <c r="D55" s="555" t="s">
        <v>0</v>
      </c>
      <c r="E55" s="556" t="s">
        <v>1837</v>
      </c>
      <c r="F55" s="557" t="s">
        <v>1766</v>
      </c>
      <c r="G55" s="558" t="s">
        <v>1838</v>
      </c>
    </row>
    <row r="56" spans="1:7">
      <c r="A56" s="557"/>
      <c r="B56" s="555"/>
      <c r="C56" s="555"/>
      <c r="D56" s="555"/>
      <c r="E56" s="556"/>
    </row>
    <row r="57" spans="1:7" ht="26.25">
      <c r="A57" s="557"/>
      <c r="B57" s="555" t="s">
        <v>1763</v>
      </c>
      <c r="C57" s="555" t="s">
        <v>1839</v>
      </c>
      <c r="D57" s="555" t="s">
        <v>0</v>
      </c>
      <c r="E57" s="556" t="s">
        <v>1840</v>
      </c>
      <c r="F57" s="557" t="s">
        <v>1766</v>
      </c>
      <c r="G57" s="558" t="s">
        <v>1841</v>
      </c>
    </row>
    <row r="58" spans="1:7">
      <c r="A58" s="557"/>
      <c r="B58" s="555"/>
      <c r="C58" s="555"/>
      <c r="D58" s="555"/>
      <c r="E58" s="556"/>
    </row>
    <row r="59" spans="1:7" s="70" customFormat="1">
      <c r="A59" s="565" t="s">
        <v>818</v>
      </c>
      <c r="B59" s="364" t="s">
        <v>1825</v>
      </c>
      <c r="C59" s="364" t="s">
        <v>2132</v>
      </c>
      <c r="D59" s="364" t="s">
        <v>1826</v>
      </c>
      <c r="E59" s="566" t="s">
        <v>1842</v>
      </c>
      <c r="F59" s="565" t="s">
        <v>1766</v>
      </c>
      <c r="G59" s="567"/>
    </row>
    <row r="60" spans="1:7">
      <c r="A60" s="557"/>
      <c r="B60" s="555"/>
      <c r="C60" s="364" t="s">
        <v>2164</v>
      </c>
      <c r="D60" s="364" t="s">
        <v>1826</v>
      </c>
      <c r="E60" s="566" t="s">
        <v>1842</v>
      </c>
      <c r="F60" s="565" t="s">
        <v>1766</v>
      </c>
    </row>
    <row r="61" spans="1:7" s="564" customFormat="1">
      <c r="A61" s="559"/>
      <c r="B61" s="560" t="s">
        <v>1843</v>
      </c>
      <c r="C61" s="561"/>
      <c r="D61" s="561"/>
      <c r="E61" s="562"/>
      <c r="F61" s="559"/>
      <c r="G61" s="563"/>
    </row>
    <row r="62" spans="1:7">
      <c r="A62" s="557"/>
      <c r="B62" s="555"/>
      <c r="C62" s="555"/>
      <c r="D62" s="555"/>
      <c r="E62" s="556"/>
    </row>
    <row r="63" spans="1:7">
      <c r="A63" s="557"/>
      <c r="B63" s="555" t="s">
        <v>1763</v>
      </c>
      <c r="C63" s="555" t="s">
        <v>1844</v>
      </c>
      <c r="D63" s="555" t="s">
        <v>0</v>
      </c>
      <c r="E63" s="556" t="s">
        <v>1845</v>
      </c>
      <c r="F63" s="557" t="s">
        <v>1766</v>
      </c>
      <c r="G63" s="558" t="s">
        <v>1846</v>
      </c>
    </row>
    <row r="64" spans="1:7">
      <c r="A64" s="557"/>
      <c r="B64" s="555" t="s">
        <v>1763</v>
      </c>
      <c r="C64" s="555" t="s">
        <v>1847</v>
      </c>
      <c r="D64" s="555" t="s">
        <v>0</v>
      </c>
      <c r="E64" s="556" t="s">
        <v>1845</v>
      </c>
      <c r="F64" s="557" t="s">
        <v>1766</v>
      </c>
      <c r="G64" s="558" t="s">
        <v>1846</v>
      </c>
    </row>
    <row r="65" spans="1:7">
      <c r="A65" s="557"/>
      <c r="B65" s="555"/>
      <c r="C65" s="555"/>
      <c r="D65" s="555"/>
      <c r="E65" s="556"/>
    </row>
    <row r="66" spans="1:7" ht="26.25">
      <c r="A66" s="557"/>
      <c r="B66" s="555" t="s">
        <v>1763</v>
      </c>
      <c r="C66" s="555" t="s">
        <v>1848</v>
      </c>
      <c r="D66" s="555" t="s">
        <v>0</v>
      </c>
      <c r="E66" s="556" t="s">
        <v>1849</v>
      </c>
      <c r="F66" s="557" t="s">
        <v>1766</v>
      </c>
      <c r="G66" s="558" t="s">
        <v>1850</v>
      </c>
    </row>
    <row r="67" spans="1:7">
      <c r="A67" s="557"/>
      <c r="B67" s="555"/>
      <c r="C67" s="555"/>
      <c r="D67" s="555"/>
      <c r="E67" s="556"/>
    </row>
    <row r="68" spans="1:7" ht="26.25">
      <c r="A68" s="557"/>
      <c r="B68" s="555" t="s">
        <v>1763</v>
      </c>
      <c r="C68" s="555" t="s">
        <v>1851</v>
      </c>
      <c r="D68" s="555" t="s">
        <v>0</v>
      </c>
      <c r="E68" s="556" t="s">
        <v>1852</v>
      </c>
      <c r="F68" s="557" t="s">
        <v>1766</v>
      </c>
      <c r="G68" s="558" t="s">
        <v>1853</v>
      </c>
    </row>
    <row r="69" spans="1:7" ht="26.25">
      <c r="A69" s="557"/>
      <c r="B69" s="555" t="s">
        <v>1763</v>
      </c>
      <c r="C69" s="555" t="s">
        <v>1854</v>
      </c>
      <c r="D69" s="555" t="s">
        <v>0</v>
      </c>
      <c r="E69" s="556" t="s">
        <v>1852</v>
      </c>
      <c r="F69" s="557" t="s">
        <v>1766</v>
      </c>
      <c r="G69" s="558" t="s">
        <v>1853</v>
      </c>
    </row>
    <row r="70" spans="1:7">
      <c r="A70" s="557"/>
      <c r="B70" s="555"/>
      <c r="C70" s="555"/>
      <c r="D70" s="555"/>
      <c r="E70" s="556"/>
    </row>
    <row r="71" spans="1:7" ht="26.25">
      <c r="A71" s="557"/>
      <c r="B71" s="555" t="s">
        <v>1763</v>
      </c>
      <c r="C71" s="555" t="s">
        <v>1855</v>
      </c>
      <c r="D71" s="555" t="s">
        <v>0</v>
      </c>
      <c r="E71" s="556" t="s">
        <v>1856</v>
      </c>
      <c r="F71" s="557" t="s">
        <v>1766</v>
      </c>
      <c r="G71" s="558" t="s">
        <v>1857</v>
      </c>
    </row>
    <row r="72" spans="1:7" ht="26.25">
      <c r="A72" s="557"/>
      <c r="B72" s="555" t="s">
        <v>1763</v>
      </c>
      <c r="C72" s="555" t="s">
        <v>1858</v>
      </c>
      <c r="D72" s="555" t="s">
        <v>0</v>
      </c>
      <c r="E72" s="556" t="s">
        <v>1859</v>
      </c>
      <c r="F72" s="557" t="s">
        <v>1766</v>
      </c>
      <c r="G72" s="558" t="s">
        <v>1860</v>
      </c>
    </row>
    <row r="73" spans="1:7">
      <c r="A73" s="557"/>
      <c r="B73" s="555"/>
      <c r="C73" s="555"/>
      <c r="D73" s="555"/>
      <c r="E73" s="556"/>
    </row>
    <row r="74" spans="1:7" ht="26.25">
      <c r="A74" s="557"/>
      <c r="B74" s="555" t="s">
        <v>1763</v>
      </c>
      <c r="C74" s="555" t="s">
        <v>1861</v>
      </c>
      <c r="D74" s="555" t="s">
        <v>0</v>
      </c>
      <c r="E74" s="556" t="s">
        <v>1862</v>
      </c>
      <c r="F74" s="557" t="s">
        <v>1766</v>
      </c>
      <c r="G74" s="558" t="s">
        <v>1863</v>
      </c>
    </row>
    <row r="75" spans="1:7" ht="26.25">
      <c r="A75" s="557"/>
      <c r="B75" s="555" t="s">
        <v>1763</v>
      </c>
      <c r="C75" s="555" t="s">
        <v>1864</v>
      </c>
      <c r="D75" s="555" t="s">
        <v>0</v>
      </c>
      <c r="E75" s="556" t="s">
        <v>1862</v>
      </c>
      <c r="F75" s="557" t="s">
        <v>1766</v>
      </c>
      <c r="G75" s="558" t="s">
        <v>1863</v>
      </c>
    </row>
    <row r="76" spans="1:7">
      <c r="A76" s="557"/>
      <c r="B76" s="555"/>
      <c r="C76" s="555"/>
      <c r="D76" s="555"/>
      <c r="E76" s="556"/>
    </row>
    <row r="77" spans="1:7">
      <c r="A77" s="557"/>
      <c r="B77" s="555" t="s">
        <v>1763</v>
      </c>
      <c r="C77" s="555" t="s">
        <v>1865</v>
      </c>
      <c r="D77" s="555" t="s">
        <v>0</v>
      </c>
      <c r="E77" s="556" t="s">
        <v>1866</v>
      </c>
      <c r="F77" s="557" t="s">
        <v>1766</v>
      </c>
    </row>
    <row r="78" spans="1:7">
      <c r="A78" s="557"/>
      <c r="B78" s="555" t="s">
        <v>1763</v>
      </c>
      <c r="C78" s="555" t="s">
        <v>1867</v>
      </c>
      <c r="D78" s="555" t="s">
        <v>0</v>
      </c>
      <c r="E78" s="556" t="s">
        <v>1866</v>
      </c>
      <c r="F78" s="557" t="s">
        <v>1766</v>
      </c>
    </row>
    <row r="79" spans="1:7">
      <c r="A79" s="557"/>
      <c r="B79" s="555"/>
      <c r="C79" s="555"/>
      <c r="D79" s="555"/>
      <c r="E79" s="556"/>
    </row>
    <row r="80" spans="1:7">
      <c r="A80" s="557"/>
      <c r="B80" s="555" t="s">
        <v>1763</v>
      </c>
      <c r="C80" s="555" t="s">
        <v>1868</v>
      </c>
      <c r="D80" s="555" t="s">
        <v>0</v>
      </c>
      <c r="E80" s="556" t="s">
        <v>1869</v>
      </c>
      <c r="F80" s="557" t="s">
        <v>1766</v>
      </c>
      <c r="G80" s="558" t="s">
        <v>1870</v>
      </c>
    </row>
    <row r="81" spans="1:7">
      <c r="A81" s="557"/>
      <c r="B81" s="555" t="s">
        <v>1763</v>
      </c>
      <c r="C81" s="555" t="s">
        <v>1871</v>
      </c>
      <c r="D81" s="555" t="s">
        <v>0</v>
      </c>
      <c r="E81" s="556" t="s">
        <v>1869</v>
      </c>
      <c r="F81" s="557" t="s">
        <v>1766</v>
      </c>
      <c r="G81" s="558" t="s">
        <v>1870</v>
      </c>
    </row>
    <row r="82" spans="1:7">
      <c r="A82" s="557"/>
      <c r="B82" s="555"/>
      <c r="C82" s="555"/>
      <c r="D82" s="555"/>
      <c r="E82" s="556"/>
    </row>
    <row r="83" spans="1:7" s="70" customFormat="1">
      <c r="A83" s="565" t="s">
        <v>818</v>
      </c>
      <c r="B83" s="364" t="s">
        <v>1825</v>
      </c>
      <c r="C83" s="364" t="s">
        <v>1872</v>
      </c>
      <c r="D83" s="364" t="s">
        <v>0</v>
      </c>
      <c r="E83" s="566" t="s">
        <v>1873</v>
      </c>
      <c r="F83" s="565" t="s">
        <v>1766</v>
      </c>
      <c r="G83" s="567" t="s">
        <v>1874</v>
      </c>
    </row>
    <row r="84" spans="1:7">
      <c r="C84" s="364" t="s">
        <v>2163</v>
      </c>
      <c r="D84" s="364" t="s">
        <v>0</v>
      </c>
      <c r="E84" s="566" t="s">
        <v>1873</v>
      </c>
      <c r="F84" s="565" t="s">
        <v>1766</v>
      </c>
      <c r="G84" s="567" t="s">
        <v>1874</v>
      </c>
    </row>
  </sheetData>
  <phoneticPr fontId="18"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E35"/>
  <sheetViews>
    <sheetView topLeftCell="A7" workbookViewId="0">
      <selection activeCell="C57" sqref="C57"/>
    </sheetView>
  </sheetViews>
  <sheetFormatPr defaultRowHeight="15.75"/>
  <cols>
    <col min="1" max="1" width="17.125" customWidth="1"/>
    <col min="2" max="2" width="18.75" customWidth="1"/>
    <col min="3" max="3" width="43.75" customWidth="1"/>
    <col min="4" max="4" width="32.75" customWidth="1"/>
  </cols>
  <sheetData>
    <row r="1" spans="1:5">
      <c r="A1" s="476" t="s">
        <v>1005</v>
      </c>
    </row>
    <row r="2" spans="1:5">
      <c r="A2" t="s">
        <v>1932</v>
      </c>
      <c r="B2" t="s">
        <v>1933</v>
      </c>
      <c r="C2" t="s">
        <v>1934</v>
      </c>
      <c r="D2" t="s">
        <v>1998</v>
      </c>
    </row>
    <row r="3" spans="1:5">
      <c r="A3" t="s">
        <v>1935</v>
      </c>
      <c r="B3" t="s">
        <v>1933</v>
      </c>
      <c r="C3" t="s">
        <v>1936</v>
      </c>
      <c r="D3" t="s">
        <v>1998</v>
      </c>
    </row>
    <row r="4" spans="1:5">
      <c r="A4" t="s">
        <v>1937</v>
      </c>
      <c r="B4" t="s">
        <v>1933</v>
      </c>
      <c r="C4" t="s">
        <v>1938</v>
      </c>
      <c r="D4" t="s">
        <v>1998</v>
      </c>
    </row>
    <row r="5" spans="1:5">
      <c r="A5" t="s">
        <v>1939</v>
      </c>
      <c r="B5" t="s">
        <v>1933</v>
      </c>
      <c r="C5" t="s">
        <v>1940</v>
      </c>
      <c r="D5" t="s">
        <v>1998</v>
      </c>
    </row>
    <row r="6" spans="1:5">
      <c r="A6" t="s">
        <v>1941</v>
      </c>
      <c r="B6" t="s">
        <v>1933</v>
      </c>
      <c r="C6" t="s">
        <v>1942</v>
      </c>
      <c r="D6" t="s">
        <v>1998</v>
      </c>
    </row>
    <row r="7" spans="1:5">
      <c r="A7" t="s">
        <v>1943</v>
      </c>
      <c r="B7" t="s">
        <v>1933</v>
      </c>
      <c r="C7" t="s">
        <v>1944</v>
      </c>
      <c r="D7" t="s">
        <v>1998</v>
      </c>
    </row>
    <row r="8" spans="1:5">
      <c r="A8" t="s">
        <v>1945</v>
      </c>
      <c r="B8" t="s">
        <v>1933</v>
      </c>
      <c r="C8" t="s">
        <v>1946</v>
      </c>
      <c r="D8" t="s">
        <v>1998</v>
      </c>
    </row>
    <row r="9" spans="1:5">
      <c r="A9" t="s">
        <v>1947</v>
      </c>
      <c r="B9" t="s">
        <v>1933</v>
      </c>
      <c r="C9" t="s">
        <v>1948</v>
      </c>
      <c r="D9" t="s">
        <v>1998</v>
      </c>
    </row>
    <row r="10" spans="1:5">
      <c r="A10" t="s">
        <v>1949</v>
      </c>
      <c r="B10" t="s">
        <v>1933</v>
      </c>
      <c r="C10" s="487" t="s">
        <v>1950</v>
      </c>
      <c r="D10" t="s">
        <v>1998</v>
      </c>
      <c r="E10" s="487"/>
    </row>
    <row r="11" spans="1:5">
      <c r="A11" t="s">
        <v>1951</v>
      </c>
      <c r="B11" t="s">
        <v>1933</v>
      </c>
      <c r="C11" s="487" t="s">
        <v>1952</v>
      </c>
      <c r="D11" t="s">
        <v>1998</v>
      </c>
      <c r="E11" s="487"/>
    </row>
    <row r="12" spans="1:5">
      <c r="A12" t="s">
        <v>1953</v>
      </c>
      <c r="B12" t="s">
        <v>1933</v>
      </c>
      <c r="C12" s="488" t="s">
        <v>1954</v>
      </c>
      <c r="D12" t="s">
        <v>1998</v>
      </c>
      <c r="E12" s="488"/>
    </row>
    <row r="13" spans="1:5">
      <c r="A13" t="s">
        <v>1955</v>
      </c>
      <c r="B13" t="s">
        <v>1933</v>
      </c>
      <c r="C13" s="488" t="s">
        <v>1956</v>
      </c>
      <c r="D13" t="s">
        <v>1998</v>
      </c>
      <c r="E13" s="488"/>
    </row>
    <row r="14" spans="1:5">
      <c r="A14" t="s">
        <v>1957</v>
      </c>
      <c r="B14" t="s">
        <v>1933</v>
      </c>
      <c r="C14" s="488" t="s">
        <v>1958</v>
      </c>
      <c r="D14" t="s">
        <v>1998</v>
      </c>
      <c r="E14" s="488"/>
    </row>
    <row r="15" spans="1:5">
      <c r="A15" t="s">
        <v>1959</v>
      </c>
      <c r="B15" t="s">
        <v>1933</v>
      </c>
      <c r="C15" s="487" t="s">
        <v>1960</v>
      </c>
      <c r="D15" t="s">
        <v>1998</v>
      </c>
      <c r="E15" s="487"/>
    </row>
    <row r="16" spans="1:5">
      <c r="A16" t="s">
        <v>1961</v>
      </c>
      <c r="B16" t="s">
        <v>1933</v>
      </c>
      <c r="C16" s="488" t="s">
        <v>1962</v>
      </c>
      <c r="D16" t="s">
        <v>1998</v>
      </c>
      <c r="E16" s="488"/>
    </row>
    <row r="17" spans="1:5">
      <c r="A17" t="s">
        <v>1963</v>
      </c>
      <c r="B17" t="s">
        <v>1933</v>
      </c>
      <c r="C17" s="488" t="s">
        <v>1964</v>
      </c>
      <c r="D17" t="s">
        <v>1998</v>
      </c>
      <c r="E17" s="488"/>
    </row>
    <row r="18" spans="1:5">
      <c r="A18" t="s">
        <v>1965</v>
      </c>
      <c r="B18" t="s">
        <v>1933</v>
      </c>
      <c r="C18" s="488" t="s">
        <v>1966</v>
      </c>
      <c r="D18" t="s">
        <v>1998</v>
      </c>
      <c r="E18" s="488"/>
    </row>
    <row r="19" spans="1:5">
      <c r="A19" t="s">
        <v>1967</v>
      </c>
      <c r="B19" t="s">
        <v>1933</v>
      </c>
      <c r="C19" s="488" t="s">
        <v>1968</v>
      </c>
      <c r="D19" t="s">
        <v>1998</v>
      </c>
    </row>
    <row r="21" spans="1:5">
      <c r="A21" s="476" t="s">
        <v>1969</v>
      </c>
    </row>
    <row r="22" spans="1:5">
      <c r="A22" t="s">
        <v>1970</v>
      </c>
      <c r="B22" t="s">
        <v>1933</v>
      </c>
      <c r="C22" s="488" t="s">
        <v>1971</v>
      </c>
      <c r="D22" t="s">
        <v>1998</v>
      </c>
      <c r="E22" s="489"/>
    </row>
    <row r="23" spans="1:5">
      <c r="A23" t="s">
        <v>1972</v>
      </c>
      <c r="B23" t="s">
        <v>1933</v>
      </c>
      <c r="C23" s="488" t="s">
        <v>1973</v>
      </c>
      <c r="D23" t="s">
        <v>1998</v>
      </c>
    </row>
    <row r="24" spans="1:5">
      <c r="A24" t="s">
        <v>1974</v>
      </c>
      <c r="B24" t="s">
        <v>1933</v>
      </c>
      <c r="C24" s="488" t="s">
        <v>1975</v>
      </c>
      <c r="D24" t="s">
        <v>1998</v>
      </c>
    </row>
    <row r="25" spans="1:5">
      <c r="A25" t="s">
        <v>1976</v>
      </c>
      <c r="B25" t="s">
        <v>1933</v>
      </c>
      <c r="C25" t="s">
        <v>1977</v>
      </c>
      <c r="D25" t="s">
        <v>1998</v>
      </c>
    </row>
    <row r="26" spans="1:5">
      <c r="A26" t="s">
        <v>1978</v>
      </c>
      <c r="B26" t="s">
        <v>1933</v>
      </c>
      <c r="C26" t="s">
        <v>1979</v>
      </c>
      <c r="D26" t="s">
        <v>1998</v>
      </c>
    </row>
    <row r="27" spans="1:5">
      <c r="A27" t="s">
        <v>1980</v>
      </c>
      <c r="B27" t="s">
        <v>1933</v>
      </c>
      <c r="C27" t="s">
        <v>1981</v>
      </c>
      <c r="D27" t="s">
        <v>1998</v>
      </c>
    </row>
    <row r="28" spans="1:5">
      <c r="A28" t="s">
        <v>1982</v>
      </c>
      <c r="B28" t="s">
        <v>1933</v>
      </c>
      <c r="C28" t="s">
        <v>1983</v>
      </c>
      <c r="D28" t="s">
        <v>1998</v>
      </c>
    </row>
    <row r="29" spans="1:5">
      <c r="A29" t="s">
        <v>1984</v>
      </c>
      <c r="B29" t="s">
        <v>1933</v>
      </c>
      <c r="C29" t="s">
        <v>1985</v>
      </c>
      <c r="D29" t="s">
        <v>1998</v>
      </c>
    </row>
    <row r="30" spans="1:5">
      <c r="A30" t="s">
        <v>1986</v>
      </c>
      <c r="B30" t="s">
        <v>1933</v>
      </c>
      <c r="C30" t="s">
        <v>1987</v>
      </c>
      <c r="D30" t="s">
        <v>1998</v>
      </c>
    </row>
    <row r="31" spans="1:5">
      <c r="A31" t="s">
        <v>1988</v>
      </c>
      <c r="B31" t="s">
        <v>1933</v>
      </c>
      <c r="C31" t="s">
        <v>1989</v>
      </c>
      <c r="D31" t="s">
        <v>1998</v>
      </c>
    </row>
    <row r="32" spans="1:5">
      <c r="A32" t="s">
        <v>1990</v>
      </c>
      <c r="B32" t="s">
        <v>1933</v>
      </c>
      <c r="C32" t="s">
        <v>1991</v>
      </c>
      <c r="D32" t="s">
        <v>1998</v>
      </c>
    </row>
    <row r="33" spans="1:4">
      <c r="A33" t="s">
        <v>1992</v>
      </c>
      <c r="B33" t="s">
        <v>1933</v>
      </c>
      <c r="C33" t="s">
        <v>1993</v>
      </c>
      <c r="D33" t="s">
        <v>1998</v>
      </c>
    </row>
    <row r="34" spans="1:4">
      <c r="A34" t="s">
        <v>1994</v>
      </c>
      <c r="B34" t="s">
        <v>1933</v>
      </c>
      <c r="C34" t="s">
        <v>1995</v>
      </c>
      <c r="D34" t="s">
        <v>1998</v>
      </c>
    </row>
    <row r="35" spans="1:4">
      <c r="A35" t="s">
        <v>1996</v>
      </c>
      <c r="B35" t="s">
        <v>1933</v>
      </c>
      <c r="C35" t="s">
        <v>1997</v>
      </c>
      <c r="D35" t="s">
        <v>1998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364"/>
  <sheetViews>
    <sheetView topLeftCell="A25" workbookViewId="0">
      <selection activeCell="C57" sqref="C57"/>
    </sheetView>
  </sheetViews>
  <sheetFormatPr defaultColWidth="13" defaultRowHeight="12.75"/>
  <cols>
    <col min="1" max="1" width="6.25" style="238" customWidth="1"/>
    <col min="2" max="2" width="9.25" style="237" customWidth="1"/>
    <col min="3" max="3" width="13.75" style="237" customWidth="1"/>
    <col min="4" max="4" width="47.125" style="237" customWidth="1"/>
    <col min="5" max="5" width="52.375" style="237" customWidth="1"/>
    <col min="6" max="6" width="80.125" style="227" customWidth="1"/>
    <col min="7" max="16384" width="13" style="237"/>
  </cols>
  <sheetData>
    <row r="1" spans="1:6" ht="34.9" customHeight="1">
      <c r="A1" s="277"/>
      <c r="B1" s="277" t="s">
        <v>346</v>
      </c>
      <c r="C1" s="277"/>
      <c r="D1" s="277"/>
      <c r="E1" s="277"/>
      <c r="F1" s="278"/>
    </row>
    <row r="2" spans="1:6">
      <c r="A2" s="282" t="s">
        <v>348</v>
      </c>
      <c r="B2" s="279" t="s">
        <v>347</v>
      </c>
      <c r="C2" s="280" t="s">
        <v>174</v>
      </c>
      <c r="D2" s="281" t="s">
        <v>304</v>
      </c>
      <c r="E2" s="283" t="s">
        <v>4</v>
      </c>
      <c r="F2" s="284" t="s">
        <v>305</v>
      </c>
    </row>
    <row r="3" spans="1:6">
      <c r="A3" s="285"/>
      <c r="B3" s="202"/>
      <c r="C3" s="242"/>
      <c r="D3" s="243" t="s">
        <v>349</v>
      </c>
      <c r="E3" s="220"/>
      <c r="F3" s="222"/>
    </row>
    <row r="4" spans="1:6" s="290" customFormat="1">
      <c r="A4" s="288">
        <v>1</v>
      </c>
      <c r="B4" s="286" t="s">
        <v>350</v>
      </c>
      <c r="C4" s="287" t="s">
        <v>20</v>
      </c>
      <c r="D4" s="224" t="s">
        <v>351</v>
      </c>
      <c r="E4" s="289" t="s">
        <v>352</v>
      </c>
      <c r="F4" s="286" t="s">
        <v>353</v>
      </c>
    </row>
    <row r="5" spans="1:6" s="290" customFormat="1">
      <c r="A5" s="288">
        <v>1</v>
      </c>
      <c r="B5" s="286" t="s">
        <v>354</v>
      </c>
      <c r="C5" s="287" t="s">
        <v>20</v>
      </c>
      <c r="D5" s="247" t="s">
        <v>355</v>
      </c>
      <c r="E5" s="289" t="s">
        <v>352</v>
      </c>
      <c r="F5" s="264" t="s">
        <v>356</v>
      </c>
    </row>
    <row r="6" spans="1:6" s="290" customFormat="1">
      <c r="A6" s="288">
        <v>1</v>
      </c>
      <c r="B6" s="286" t="s">
        <v>357</v>
      </c>
      <c r="C6" s="287" t="s">
        <v>20</v>
      </c>
      <c r="D6" s="249" t="s">
        <v>358</v>
      </c>
      <c r="E6" s="289" t="s">
        <v>352</v>
      </c>
      <c r="F6" s="250" t="s">
        <v>359</v>
      </c>
    </row>
    <row r="7" spans="1:6" s="290" customFormat="1">
      <c r="A7" s="288">
        <v>1</v>
      </c>
      <c r="B7" s="286" t="s">
        <v>360</v>
      </c>
      <c r="C7" s="287" t="s">
        <v>20</v>
      </c>
      <c r="D7" s="247" t="s">
        <v>361</v>
      </c>
      <c r="E7" s="289" t="s">
        <v>352</v>
      </c>
      <c r="F7" s="250" t="s">
        <v>359</v>
      </c>
    </row>
    <row r="8" spans="1:6" s="290" customFormat="1">
      <c r="A8" s="288">
        <v>1</v>
      </c>
      <c r="B8" s="286" t="s">
        <v>362</v>
      </c>
      <c r="C8" s="287" t="s">
        <v>20</v>
      </c>
      <c r="D8" s="291" t="s">
        <v>363</v>
      </c>
      <c r="E8" s="289" t="s">
        <v>352</v>
      </c>
      <c r="F8" s="292" t="s">
        <v>364</v>
      </c>
    </row>
    <row r="9" spans="1:6" s="290" customFormat="1">
      <c r="A9" s="288">
        <v>1</v>
      </c>
      <c r="B9" s="286" t="s">
        <v>365</v>
      </c>
      <c r="C9" s="287" t="s">
        <v>20</v>
      </c>
      <c r="D9" s="293" t="s">
        <v>366</v>
      </c>
      <c r="E9" s="289" t="s">
        <v>352</v>
      </c>
      <c r="F9" s="292" t="s">
        <v>364</v>
      </c>
    </row>
    <row r="10" spans="1:6" s="290" customFormat="1">
      <c r="A10" s="288">
        <v>1</v>
      </c>
      <c r="B10" s="286" t="s">
        <v>367</v>
      </c>
      <c r="C10" s="287" t="s">
        <v>20</v>
      </c>
      <c r="D10" s="294" t="s">
        <v>368</v>
      </c>
      <c r="E10" s="289" t="s">
        <v>352</v>
      </c>
      <c r="F10" s="223" t="s">
        <v>369</v>
      </c>
    </row>
    <row r="11" spans="1:6" s="290" customFormat="1">
      <c r="A11" s="288">
        <v>1</v>
      </c>
      <c r="B11" s="286" t="s">
        <v>370</v>
      </c>
      <c r="C11" s="287" t="s">
        <v>20</v>
      </c>
      <c r="D11" s="291" t="s">
        <v>371</v>
      </c>
      <c r="E11" s="289" t="s">
        <v>352</v>
      </c>
      <c r="F11" s="292" t="s">
        <v>372</v>
      </c>
    </row>
    <row r="12" spans="1:6" s="290" customFormat="1">
      <c r="A12" s="288">
        <v>1</v>
      </c>
      <c r="B12" s="286" t="s">
        <v>373</v>
      </c>
      <c r="C12" s="287" t="s">
        <v>20</v>
      </c>
      <c r="D12" s="295" t="s">
        <v>374</v>
      </c>
      <c r="E12" s="289" t="s">
        <v>352</v>
      </c>
      <c r="F12" s="223" t="s">
        <v>375</v>
      </c>
    </row>
    <row r="13" spans="1:6" s="290" customFormat="1">
      <c r="A13" s="288">
        <v>1</v>
      </c>
      <c r="B13" s="286" t="s">
        <v>376</v>
      </c>
      <c r="C13" s="287" t="s">
        <v>20</v>
      </c>
      <c r="D13" s="293" t="s">
        <v>377</v>
      </c>
      <c r="E13" s="289" t="s">
        <v>352</v>
      </c>
      <c r="F13" s="223" t="s">
        <v>375</v>
      </c>
    </row>
    <row r="14" spans="1:6" s="290" customFormat="1" ht="15" customHeight="1">
      <c r="A14" s="233">
        <v>2</v>
      </c>
      <c r="B14" s="296" t="s">
        <v>378</v>
      </c>
      <c r="C14" s="296" t="s">
        <v>379</v>
      </c>
      <c r="D14" s="225" t="s">
        <v>380</v>
      </c>
      <c r="E14" s="214" t="s">
        <v>381</v>
      </c>
      <c r="F14" s="214" t="s">
        <v>382</v>
      </c>
    </row>
    <row r="15" spans="1:6" s="290" customFormat="1">
      <c r="A15" s="297"/>
      <c r="B15" s="296" t="s">
        <v>2149</v>
      </c>
      <c r="C15" s="296" t="s">
        <v>379</v>
      </c>
      <c r="D15" s="225" t="s">
        <v>380</v>
      </c>
      <c r="E15" s="214" t="s">
        <v>381</v>
      </c>
      <c r="F15" s="214" t="s">
        <v>382</v>
      </c>
    </row>
    <row r="16" spans="1:6" s="290" customFormat="1">
      <c r="A16" s="298"/>
      <c r="B16" s="279" t="s">
        <v>347</v>
      </c>
      <c r="C16" s="280" t="s">
        <v>174</v>
      </c>
      <c r="D16" s="281" t="s">
        <v>304</v>
      </c>
      <c r="E16" s="283" t="s">
        <v>4</v>
      </c>
      <c r="F16" s="284" t="s">
        <v>305</v>
      </c>
    </row>
    <row r="17" spans="1:6" s="290" customFormat="1">
      <c r="A17" s="299"/>
      <c r="B17" s="202"/>
      <c r="C17" s="242"/>
      <c r="D17" s="243" t="s">
        <v>383</v>
      </c>
      <c r="E17" s="220"/>
      <c r="F17" s="222"/>
    </row>
    <row r="18" spans="1:6" s="290" customFormat="1">
      <c r="A18" s="300">
        <v>1</v>
      </c>
      <c r="B18" s="286" t="s">
        <v>384</v>
      </c>
      <c r="C18" s="286" t="s">
        <v>20</v>
      </c>
      <c r="D18" s="286" t="s">
        <v>385</v>
      </c>
      <c r="E18" s="289" t="s">
        <v>352</v>
      </c>
      <c r="F18" s="223" t="s">
        <v>386</v>
      </c>
    </row>
    <row r="19" spans="1:6" s="270" customFormat="1">
      <c r="A19" s="300">
        <v>1</v>
      </c>
      <c r="B19" s="286" t="s">
        <v>387</v>
      </c>
      <c r="C19" s="286" t="s">
        <v>20</v>
      </c>
      <c r="D19" s="286" t="s">
        <v>388</v>
      </c>
      <c r="E19" s="289" t="s">
        <v>352</v>
      </c>
      <c r="F19" s="223" t="s">
        <v>386</v>
      </c>
    </row>
    <row r="20" spans="1:6" s="270" customFormat="1">
      <c r="A20" s="301">
        <v>2</v>
      </c>
      <c r="B20" s="296" t="s">
        <v>389</v>
      </c>
      <c r="C20" s="296" t="s">
        <v>379</v>
      </c>
      <c r="D20" s="296" t="s">
        <v>390</v>
      </c>
      <c r="E20" s="214" t="s">
        <v>381</v>
      </c>
      <c r="F20" s="296" t="s">
        <v>391</v>
      </c>
    </row>
    <row r="21" spans="1:6" s="270" customFormat="1">
      <c r="A21" s="301"/>
      <c r="B21" s="296" t="s">
        <v>398</v>
      </c>
      <c r="C21" s="296"/>
      <c r="D21" s="296"/>
      <c r="E21" s="214"/>
      <c r="F21" s="296"/>
    </row>
    <row r="22" spans="1:6" s="290" customFormat="1">
      <c r="A22" s="300">
        <v>1</v>
      </c>
      <c r="B22" s="286" t="s">
        <v>392</v>
      </c>
      <c r="C22" s="286" t="s">
        <v>20</v>
      </c>
      <c r="D22" s="286" t="s">
        <v>393</v>
      </c>
      <c r="E22" s="289" t="s">
        <v>352</v>
      </c>
      <c r="F22" s="223" t="s">
        <v>394</v>
      </c>
    </row>
    <row r="23" spans="1:6" s="290" customFormat="1">
      <c r="A23" s="300">
        <v>1</v>
      </c>
      <c r="B23" s="286" t="s">
        <v>395</v>
      </c>
      <c r="C23" s="286" t="s">
        <v>20</v>
      </c>
      <c r="D23" s="286" t="s">
        <v>396</v>
      </c>
      <c r="E23" s="289" t="s">
        <v>352</v>
      </c>
      <c r="F23" s="223" t="s">
        <v>397</v>
      </c>
    </row>
    <row r="24" spans="1:6" s="290" customFormat="1">
      <c r="A24" s="301">
        <v>2</v>
      </c>
      <c r="B24" s="296" t="s">
        <v>412</v>
      </c>
      <c r="C24" s="296" t="s">
        <v>379</v>
      </c>
      <c r="D24" s="296" t="s">
        <v>399</v>
      </c>
      <c r="E24" s="214" t="s">
        <v>381</v>
      </c>
      <c r="F24" s="296" t="s">
        <v>391</v>
      </c>
    </row>
    <row r="25" spans="1:6" s="290" customFormat="1">
      <c r="A25" s="301"/>
      <c r="B25" s="296" t="s">
        <v>426</v>
      </c>
      <c r="C25" s="296"/>
      <c r="D25" s="296"/>
      <c r="E25" s="214"/>
      <c r="F25" s="296"/>
    </row>
    <row r="26" spans="1:6" s="290" customFormat="1">
      <c r="A26" s="300">
        <v>1</v>
      </c>
      <c r="B26" s="286" t="s">
        <v>400</v>
      </c>
      <c r="C26" s="286" t="s">
        <v>20</v>
      </c>
      <c r="D26" s="286" t="s">
        <v>401</v>
      </c>
      <c r="E26" s="289" t="s">
        <v>352</v>
      </c>
      <c r="F26" s="223" t="s">
        <v>402</v>
      </c>
    </row>
    <row r="27" spans="1:6" s="290" customFormat="1">
      <c r="A27" s="300">
        <v>1</v>
      </c>
      <c r="B27" s="286" t="s">
        <v>403</v>
      </c>
      <c r="C27" s="286" t="s">
        <v>20</v>
      </c>
      <c r="D27" s="286" t="s">
        <v>404</v>
      </c>
      <c r="E27" s="289" t="s">
        <v>352</v>
      </c>
      <c r="F27" s="223" t="s">
        <v>405</v>
      </c>
    </row>
    <row r="28" spans="1:6" s="290" customFormat="1">
      <c r="A28" s="300">
        <v>1</v>
      </c>
      <c r="B28" s="286" t="s">
        <v>406</v>
      </c>
      <c r="C28" s="286" t="s">
        <v>20</v>
      </c>
      <c r="D28" s="286" t="s">
        <v>407</v>
      </c>
      <c r="E28" s="289" t="s">
        <v>352</v>
      </c>
      <c r="F28" s="223" t="s">
        <v>408</v>
      </c>
    </row>
    <row r="29" spans="1:6" s="290" customFormat="1">
      <c r="A29" s="300">
        <v>1</v>
      </c>
      <c r="B29" s="286" t="s">
        <v>409</v>
      </c>
      <c r="C29" s="286" t="s">
        <v>20</v>
      </c>
      <c r="D29" s="286" t="s">
        <v>410</v>
      </c>
      <c r="E29" s="289" t="s">
        <v>352</v>
      </c>
      <c r="F29" s="223" t="s">
        <v>411</v>
      </c>
    </row>
    <row r="30" spans="1:6" s="290" customFormat="1">
      <c r="A30" s="301">
        <v>2</v>
      </c>
      <c r="B30" s="296" t="s">
        <v>435</v>
      </c>
      <c r="C30" s="296" t="s">
        <v>379</v>
      </c>
      <c r="D30" s="296" t="s">
        <v>413</v>
      </c>
      <c r="E30" s="214" t="s">
        <v>381</v>
      </c>
      <c r="F30" s="296" t="s">
        <v>414</v>
      </c>
    </row>
    <row r="31" spans="1:6" s="290" customFormat="1">
      <c r="A31" s="301"/>
      <c r="B31" s="296" t="s">
        <v>443</v>
      </c>
      <c r="C31" s="296"/>
      <c r="D31" s="296"/>
      <c r="E31" s="214"/>
      <c r="F31" s="296"/>
    </row>
    <row r="32" spans="1:6" s="290" customFormat="1">
      <c r="A32" s="300">
        <v>1</v>
      </c>
      <c r="B32" s="286" t="s">
        <v>415</v>
      </c>
      <c r="C32" s="286" t="s">
        <v>20</v>
      </c>
      <c r="D32" s="286" t="s">
        <v>416</v>
      </c>
      <c r="E32" s="302" t="s">
        <v>417</v>
      </c>
      <c r="F32" s="223" t="s">
        <v>418</v>
      </c>
    </row>
    <row r="33" spans="1:6" s="290" customFormat="1">
      <c r="A33" s="300">
        <v>1</v>
      </c>
      <c r="B33" s="286" t="s">
        <v>419</v>
      </c>
      <c r="C33" s="286" t="s">
        <v>20</v>
      </c>
      <c r="D33" s="286" t="s">
        <v>420</v>
      </c>
      <c r="E33" s="302" t="s">
        <v>417</v>
      </c>
      <c r="F33" s="223" t="s">
        <v>418</v>
      </c>
    </row>
    <row r="34" spans="1:6" s="290" customFormat="1">
      <c r="A34" s="300">
        <v>1</v>
      </c>
      <c r="B34" s="286" t="s">
        <v>421</v>
      </c>
      <c r="C34" s="286" t="s">
        <v>20</v>
      </c>
      <c r="D34" s="286" t="s">
        <v>422</v>
      </c>
      <c r="E34" s="302" t="s">
        <v>417</v>
      </c>
      <c r="F34" s="223" t="s">
        <v>423</v>
      </c>
    </row>
    <row r="35" spans="1:6" s="290" customFormat="1">
      <c r="A35" s="300">
        <v>1</v>
      </c>
      <c r="B35" s="286" t="s">
        <v>424</v>
      </c>
      <c r="C35" s="286" t="s">
        <v>20</v>
      </c>
      <c r="D35" s="286" t="s">
        <v>425</v>
      </c>
      <c r="E35" s="302" t="s">
        <v>417</v>
      </c>
      <c r="F35" s="223" t="s">
        <v>423</v>
      </c>
    </row>
    <row r="36" spans="1:6" s="290" customFormat="1">
      <c r="A36" s="301">
        <v>2</v>
      </c>
      <c r="B36" s="296" t="s">
        <v>451</v>
      </c>
      <c r="C36" s="296" t="s">
        <v>379</v>
      </c>
      <c r="D36" s="296" t="s">
        <v>427</v>
      </c>
      <c r="E36" s="214" t="s">
        <v>381</v>
      </c>
      <c r="F36" s="296" t="s">
        <v>428</v>
      </c>
    </row>
    <row r="37" spans="1:6" s="290" customFormat="1">
      <c r="A37" s="301"/>
      <c r="B37" s="296" t="s">
        <v>459</v>
      </c>
      <c r="C37" s="296"/>
      <c r="D37" s="296"/>
      <c r="E37" s="214"/>
      <c r="F37" s="296"/>
    </row>
    <row r="38" spans="1:6" s="290" customFormat="1">
      <c r="A38" s="300">
        <v>1</v>
      </c>
      <c r="B38" s="286" t="s">
        <v>429</v>
      </c>
      <c r="C38" s="286" t="s">
        <v>20</v>
      </c>
      <c r="D38" s="286" t="s">
        <v>430</v>
      </c>
      <c r="E38" s="302" t="s">
        <v>417</v>
      </c>
      <c r="F38" s="223" t="s">
        <v>431</v>
      </c>
    </row>
    <row r="39" spans="1:6" s="290" customFormat="1">
      <c r="A39" s="300">
        <v>1</v>
      </c>
      <c r="B39" s="286" t="s">
        <v>432</v>
      </c>
      <c r="C39" s="286" t="s">
        <v>20</v>
      </c>
      <c r="D39" s="303" t="s">
        <v>433</v>
      </c>
      <c r="E39" s="302" t="s">
        <v>417</v>
      </c>
      <c r="F39" s="223" t="s">
        <v>434</v>
      </c>
    </row>
    <row r="40" spans="1:6" s="290" customFormat="1">
      <c r="A40" s="301">
        <v>2</v>
      </c>
      <c r="B40" s="296" t="s">
        <v>2451</v>
      </c>
      <c r="C40" s="296" t="s">
        <v>379</v>
      </c>
      <c r="D40" s="296" t="s">
        <v>436</v>
      </c>
      <c r="E40" s="214" t="s">
        <v>381</v>
      </c>
      <c r="F40" s="296" t="s">
        <v>437</v>
      </c>
    </row>
    <row r="41" spans="1:6" s="290" customFormat="1">
      <c r="A41" s="301"/>
      <c r="B41" s="296" t="s">
        <v>2454</v>
      </c>
      <c r="C41" s="296"/>
      <c r="D41" s="296"/>
      <c r="E41" s="214"/>
      <c r="F41" s="296"/>
    </row>
    <row r="42" spans="1:6" s="290" customFormat="1">
      <c r="A42" s="300">
        <v>1</v>
      </c>
      <c r="B42" s="286" t="s">
        <v>438</v>
      </c>
      <c r="C42" s="286" t="s">
        <v>20</v>
      </c>
      <c r="D42" s="286" t="s">
        <v>439</v>
      </c>
      <c r="E42" s="302" t="s">
        <v>417</v>
      </c>
      <c r="F42" s="223" t="s">
        <v>440</v>
      </c>
    </row>
    <row r="43" spans="1:6" s="290" customFormat="1">
      <c r="A43" s="300">
        <v>1</v>
      </c>
      <c r="B43" s="286" t="s">
        <v>441</v>
      </c>
      <c r="C43" s="286" t="s">
        <v>20</v>
      </c>
      <c r="D43" s="286" t="s">
        <v>442</v>
      </c>
      <c r="E43" s="302" t="s">
        <v>417</v>
      </c>
      <c r="F43" s="223" t="s">
        <v>440</v>
      </c>
    </row>
    <row r="44" spans="1:6" s="290" customFormat="1">
      <c r="A44" s="301">
        <v>2</v>
      </c>
      <c r="B44" s="296" t="s">
        <v>2452</v>
      </c>
      <c r="C44" s="296" t="s">
        <v>379</v>
      </c>
      <c r="D44" s="296" t="s">
        <v>444</v>
      </c>
      <c r="E44" s="214" t="s">
        <v>381</v>
      </c>
      <c r="F44" s="296" t="s">
        <v>445</v>
      </c>
    </row>
    <row r="45" spans="1:6" s="290" customFormat="1">
      <c r="A45" s="301"/>
      <c r="B45" s="296" t="s">
        <v>2455</v>
      </c>
      <c r="C45" s="296"/>
      <c r="D45" s="296"/>
      <c r="E45" s="214"/>
      <c r="F45" s="296"/>
    </row>
    <row r="46" spans="1:6" s="290" customFormat="1">
      <c r="A46" s="300">
        <v>1</v>
      </c>
      <c r="B46" s="286" t="s">
        <v>446</v>
      </c>
      <c r="C46" s="286" t="s">
        <v>20</v>
      </c>
      <c r="D46" s="286" t="s">
        <v>447</v>
      </c>
      <c r="E46" s="302" t="s">
        <v>417</v>
      </c>
      <c r="F46" s="286" t="s">
        <v>448</v>
      </c>
    </row>
    <row r="47" spans="1:6" s="290" customFormat="1">
      <c r="A47" s="300">
        <v>1</v>
      </c>
      <c r="B47" s="286" t="s">
        <v>449</v>
      </c>
      <c r="C47" s="286" t="s">
        <v>20</v>
      </c>
      <c r="D47" s="286" t="s">
        <v>450</v>
      </c>
      <c r="E47" s="302" t="s">
        <v>417</v>
      </c>
      <c r="F47" s="286" t="s">
        <v>448</v>
      </c>
    </row>
    <row r="48" spans="1:6" s="290" customFormat="1">
      <c r="A48" s="301">
        <v>2</v>
      </c>
      <c r="B48" s="296" t="s">
        <v>2449</v>
      </c>
      <c r="C48" s="296" t="s">
        <v>379</v>
      </c>
      <c r="D48" s="296" t="s">
        <v>452</v>
      </c>
      <c r="E48" s="214" t="s">
        <v>381</v>
      </c>
      <c r="F48" s="296" t="s">
        <v>453</v>
      </c>
    </row>
    <row r="49" spans="1:6" s="290" customFormat="1">
      <c r="A49" s="301"/>
      <c r="B49" s="296" t="s">
        <v>2450</v>
      </c>
      <c r="C49" s="296"/>
      <c r="D49" s="296"/>
      <c r="E49" s="214"/>
      <c r="F49" s="296"/>
    </row>
    <row r="50" spans="1:6" s="270" customFormat="1">
      <c r="A50" s="300">
        <v>1</v>
      </c>
      <c r="B50" s="286" t="s">
        <v>454</v>
      </c>
      <c r="C50" s="286" t="s">
        <v>20</v>
      </c>
      <c r="D50" s="286" t="s">
        <v>455</v>
      </c>
      <c r="E50" s="302" t="s">
        <v>417</v>
      </c>
      <c r="F50" s="223" t="s">
        <v>456</v>
      </c>
    </row>
    <row r="51" spans="1:6" s="290" customFormat="1">
      <c r="A51" s="300">
        <v>1</v>
      </c>
      <c r="B51" s="286" t="s">
        <v>457</v>
      </c>
      <c r="C51" s="286" t="s">
        <v>20</v>
      </c>
      <c r="D51" s="286" t="s">
        <v>458</v>
      </c>
      <c r="E51" s="302" t="s">
        <v>417</v>
      </c>
      <c r="F51" s="223" t="s">
        <v>456</v>
      </c>
    </row>
    <row r="52" spans="1:6" s="290" customFormat="1">
      <c r="A52" s="301">
        <v>2</v>
      </c>
      <c r="B52" s="296" t="s">
        <v>2453</v>
      </c>
      <c r="C52" s="296" t="s">
        <v>379</v>
      </c>
      <c r="D52" s="296" t="s">
        <v>460</v>
      </c>
      <c r="E52" s="214" t="s">
        <v>381</v>
      </c>
      <c r="F52" s="296" t="s">
        <v>461</v>
      </c>
    </row>
    <row r="53" spans="1:6" s="290" customFormat="1">
      <c r="A53" s="301"/>
      <c r="B53" s="296" t="s">
        <v>2456</v>
      </c>
      <c r="C53" s="296"/>
      <c r="D53" s="296"/>
      <c r="E53" s="214"/>
      <c r="F53" s="296"/>
    </row>
    <row r="54" spans="1:6" s="290" customFormat="1">
      <c r="A54" s="300">
        <v>1</v>
      </c>
      <c r="B54" s="286" t="s">
        <v>462</v>
      </c>
      <c r="C54" s="286" t="s">
        <v>20</v>
      </c>
      <c r="D54" s="286" t="s">
        <v>463</v>
      </c>
      <c r="E54" s="302" t="s">
        <v>417</v>
      </c>
      <c r="F54" s="223" t="s">
        <v>464</v>
      </c>
    </row>
    <row r="55" spans="1:6" s="290" customFormat="1">
      <c r="A55" s="300">
        <v>1</v>
      </c>
      <c r="B55" s="286" t="s">
        <v>465</v>
      </c>
      <c r="C55" s="286" t="s">
        <v>20</v>
      </c>
      <c r="D55" s="286" t="s">
        <v>466</v>
      </c>
      <c r="E55" s="302" t="s">
        <v>417</v>
      </c>
      <c r="F55" s="223" t="s">
        <v>464</v>
      </c>
    </row>
    <row r="56" spans="1:6" s="270" customFormat="1">
      <c r="A56" s="304"/>
      <c r="B56" s="214"/>
      <c r="C56" s="255"/>
      <c r="D56" s="256"/>
      <c r="E56" s="216"/>
      <c r="F56" s="217"/>
    </row>
    <row r="57" spans="1:6">
      <c r="A57" s="298"/>
      <c r="B57" s="279" t="s">
        <v>347</v>
      </c>
      <c r="C57" s="280" t="s">
        <v>174</v>
      </c>
      <c r="D57" s="281" t="s">
        <v>304</v>
      </c>
      <c r="E57" s="283" t="s">
        <v>4</v>
      </c>
      <c r="F57" s="284" t="s">
        <v>305</v>
      </c>
    </row>
    <row r="58" spans="1:6" s="290" customFormat="1">
      <c r="A58" s="299"/>
      <c r="B58" s="202"/>
      <c r="C58" s="242"/>
      <c r="D58" s="243" t="s">
        <v>467</v>
      </c>
      <c r="E58" s="220"/>
      <c r="F58" s="222"/>
    </row>
    <row r="59" spans="1:6" s="290" customFormat="1">
      <c r="A59" s="306">
        <v>1</v>
      </c>
      <c r="B59" s="286" t="s">
        <v>468</v>
      </c>
      <c r="C59" s="286" t="s">
        <v>20</v>
      </c>
      <c r="D59" s="305" t="s">
        <v>469</v>
      </c>
      <c r="E59" s="289" t="s">
        <v>352</v>
      </c>
      <c r="F59" s="286" t="s">
        <v>470</v>
      </c>
    </row>
    <row r="60" spans="1:6" s="290" customFormat="1">
      <c r="A60" s="306">
        <v>1</v>
      </c>
      <c r="B60" s="286" t="s">
        <v>471</v>
      </c>
      <c r="C60" s="286" t="s">
        <v>20</v>
      </c>
      <c r="D60" s="305" t="s">
        <v>472</v>
      </c>
      <c r="E60" s="289" t="s">
        <v>352</v>
      </c>
      <c r="F60" s="286" t="s">
        <v>470</v>
      </c>
    </row>
    <row r="61" spans="1:6" s="290" customFormat="1">
      <c r="A61" s="306">
        <v>1</v>
      </c>
      <c r="B61" s="286" t="s">
        <v>473</v>
      </c>
      <c r="C61" s="286" t="s">
        <v>20</v>
      </c>
      <c r="D61" s="305" t="s">
        <v>474</v>
      </c>
      <c r="E61" s="289" t="s">
        <v>352</v>
      </c>
      <c r="F61" s="286" t="s">
        <v>470</v>
      </c>
    </row>
    <row r="62" spans="1:6" s="270" customFormat="1">
      <c r="A62" s="306">
        <v>1</v>
      </c>
      <c r="B62" s="286" t="s">
        <v>475</v>
      </c>
      <c r="C62" s="286" t="s">
        <v>20</v>
      </c>
      <c r="D62" s="305" t="s">
        <v>476</v>
      </c>
      <c r="E62" s="289" t="s">
        <v>352</v>
      </c>
      <c r="F62" s="286" t="s">
        <v>477</v>
      </c>
    </row>
    <row r="63" spans="1:6" s="290" customFormat="1">
      <c r="A63" s="306">
        <v>1</v>
      </c>
      <c r="B63" s="286" t="s">
        <v>478</v>
      </c>
      <c r="C63" s="286" t="s">
        <v>20</v>
      </c>
      <c r="D63" s="305" t="s">
        <v>479</v>
      </c>
      <c r="E63" s="289" t="s">
        <v>352</v>
      </c>
      <c r="F63" s="286" t="s">
        <v>477</v>
      </c>
    </row>
    <row r="64" spans="1:6" s="290" customFormat="1">
      <c r="A64" s="306">
        <v>1</v>
      </c>
      <c r="B64" s="286" t="s">
        <v>480</v>
      </c>
      <c r="C64" s="286" t="s">
        <v>20</v>
      </c>
      <c r="D64" s="305" t="s">
        <v>481</v>
      </c>
      <c r="E64" s="289" t="s">
        <v>352</v>
      </c>
      <c r="F64" s="286" t="s">
        <v>482</v>
      </c>
    </row>
    <row r="65" spans="1:6" s="290" customFormat="1">
      <c r="A65" s="306">
        <v>1</v>
      </c>
      <c r="B65" s="286" t="s">
        <v>483</v>
      </c>
      <c r="C65" s="286" t="s">
        <v>20</v>
      </c>
      <c r="D65" s="305" t="s">
        <v>484</v>
      </c>
      <c r="E65" s="289" t="s">
        <v>352</v>
      </c>
      <c r="F65" s="286" t="s">
        <v>482</v>
      </c>
    </row>
    <row r="66" spans="1:6" s="290" customFormat="1">
      <c r="A66" s="306">
        <v>1</v>
      </c>
      <c r="B66" s="286" t="s">
        <v>485</v>
      </c>
      <c r="C66" s="286" t="s">
        <v>20</v>
      </c>
      <c r="D66" s="305" t="s">
        <v>486</v>
      </c>
      <c r="E66" s="289" t="s">
        <v>352</v>
      </c>
      <c r="F66" s="286" t="s">
        <v>487</v>
      </c>
    </row>
    <row r="67" spans="1:6" s="290" customFormat="1">
      <c r="A67" s="306">
        <v>1</v>
      </c>
      <c r="B67" s="286" t="s">
        <v>488</v>
      </c>
      <c r="C67" s="286" t="s">
        <v>20</v>
      </c>
      <c r="D67" s="305" t="s">
        <v>489</v>
      </c>
      <c r="E67" s="289" t="s">
        <v>352</v>
      </c>
      <c r="F67" s="224" t="s">
        <v>490</v>
      </c>
    </row>
    <row r="68" spans="1:6" s="270" customFormat="1">
      <c r="A68" s="306">
        <v>1</v>
      </c>
      <c r="B68" s="286" t="s">
        <v>491</v>
      </c>
      <c r="C68" s="286" t="s">
        <v>20</v>
      </c>
      <c r="D68" s="305" t="s">
        <v>492</v>
      </c>
      <c r="E68" s="289" t="s">
        <v>352</v>
      </c>
      <c r="F68" s="224" t="s">
        <v>490</v>
      </c>
    </row>
    <row r="69" spans="1:6" s="270" customFormat="1">
      <c r="A69" s="307">
        <v>2</v>
      </c>
      <c r="B69" s="296" t="s">
        <v>493</v>
      </c>
      <c r="C69" s="296" t="s">
        <v>379</v>
      </c>
      <c r="D69" s="296" t="s">
        <v>494</v>
      </c>
      <c r="E69" s="214" t="s">
        <v>381</v>
      </c>
      <c r="F69" s="296" t="s">
        <v>495</v>
      </c>
    </row>
    <row r="70" spans="1:6" s="270" customFormat="1">
      <c r="A70" s="307"/>
      <c r="B70" s="296" t="s">
        <v>506</v>
      </c>
      <c r="C70" s="296"/>
      <c r="D70" s="681"/>
      <c r="E70" s="214"/>
      <c r="F70" s="296"/>
    </row>
    <row r="71" spans="1:6" s="290" customFormat="1">
      <c r="A71" s="306">
        <v>1</v>
      </c>
      <c r="B71" s="286" t="s">
        <v>496</v>
      </c>
      <c r="C71" s="286" t="s">
        <v>20</v>
      </c>
      <c r="D71" s="305" t="s">
        <v>497</v>
      </c>
      <c r="E71" s="289" t="s">
        <v>352</v>
      </c>
      <c r="F71" s="286" t="s">
        <v>498</v>
      </c>
    </row>
    <row r="72" spans="1:6" s="290" customFormat="1">
      <c r="A72" s="306">
        <v>1</v>
      </c>
      <c r="B72" s="286" t="s">
        <v>499</v>
      </c>
      <c r="C72" s="286" t="s">
        <v>20</v>
      </c>
      <c r="D72" s="305" t="s">
        <v>500</v>
      </c>
      <c r="E72" s="289" t="s">
        <v>352</v>
      </c>
      <c r="F72" s="286" t="s">
        <v>498</v>
      </c>
    </row>
    <row r="73" spans="1:6" s="290" customFormat="1">
      <c r="A73" s="306">
        <v>1</v>
      </c>
      <c r="B73" s="286" t="s">
        <v>501</v>
      </c>
      <c r="C73" s="286" t="s">
        <v>20</v>
      </c>
      <c r="D73" s="305" t="s">
        <v>502</v>
      </c>
      <c r="E73" s="289" t="s">
        <v>352</v>
      </c>
      <c r="F73" s="286" t="s">
        <v>503</v>
      </c>
    </row>
    <row r="74" spans="1:6" s="270" customFormat="1">
      <c r="A74" s="306">
        <v>1</v>
      </c>
      <c r="B74" s="286" t="s">
        <v>504</v>
      </c>
      <c r="C74" s="286" t="s">
        <v>20</v>
      </c>
      <c r="D74" s="305" t="s">
        <v>505</v>
      </c>
      <c r="E74" s="289" t="s">
        <v>352</v>
      </c>
      <c r="F74" s="286" t="s">
        <v>503</v>
      </c>
    </row>
    <row r="75" spans="1:6" s="270" customFormat="1">
      <c r="A75" s="307">
        <v>2</v>
      </c>
      <c r="B75" s="296" t="s">
        <v>525</v>
      </c>
      <c r="C75" s="296" t="s">
        <v>379</v>
      </c>
      <c r="D75" s="296" t="s">
        <v>507</v>
      </c>
      <c r="E75" s="214" t="s">
        <v>381</v>
      </c>
      <c r="F75" s="296" t="s">
        <v>508</v>
      </c>
    </row>
    <row r="76" spans="1:6" s="270" customFormat="1">
      <c r="A76" s="307"/>
      <c r="B76" s="296" t="s">
        <v>2515</v>
      </c>
      <c r="C76" s="296"/>
      <c r="D76" s="681"/>
      <c r="E76" s="214"/>
      <c r="F76" s="296"/>
    </row>
    <row r="77" spans="1:6" s="290" customFormat="1">
      <c r="A77" s="306">
        <v>1</v>
      </c>
      <c r="B77" s="286" t="s">
        <v>509</v>
      </c>
      <c r="C77" s="286" t="s">
        <v>20</v>
      </c>
      <c r="D77" s="305" t="s">
        <v>510</v>
      </c>
      <c r="E77" s="289" t="s">
        <v>352</v>
      </c>
      <c r="F77" s="286" t="s">
        <v>511</v>
      </c>
    </row>
    <row r="78" spans="1:6" s="290" customFormat="1">
      <c r="A78" s="306">
        <v>1</v>
      </c>
      <c r="B78" s="286" t="s">
        <v>512</v>
      </c>
      <c r="C78" s="286" t="s">
        <v>20</v>
      </c>
      <c r="D78" s="305" t="s">
        <v>513</v>
      </c>
      <c r="E78" s="289" t="s">
        <v>352</v>
      </c>
      <c r="F78" s="286" t="s">
        <v>511</v>
      </c>
    </row>
    <row r="79" spans="1:6" s="290" customFormat="1">
      <c r="A79" s="306">
        <v>1</v>
      </c>
      <c r="B79" s="286" t="s">
        <v>514</v>
      </c>
      <c r="C79" s="286" t="s">
        <v>20</v>
      </c>
      <c r="D79" s="305" t="s">
        <v>515</v>
      </c>
      <c r="E79" s="289" t="s">
        <v>352</v>
      </c>
      <c r="F79" s="286" t="s">
        <v>516</v>
      </c>
    </row>
    <row r="80" spans="1:6" s="290" customFormat="1">
      <c r="A80" s="306">
        <v>1</v>
      </c>
      <c r="B80" s="286" t="s">
        <v>517</v>
      </c>
      <c r="C80" s="286" t="s">
        <v>20</v>
      </c>
      <c r="D80" s="305" t="s">
        <v>518</v>
      </c>
      <c r="E80" s="289" t="s">
        <v>352</v>
      </c>
      <c r="F80" s="286" t="s">
        <v>516</v>
      </c>
    </row>
    <row r="81" spans="1:6" s="290" customFormat="1">
      <c r="A81" s="306">
        <v>1</v>
      </c>
      <c r="B81" s="286" t="s">
        <v>519</v>
      </c>
      <c r="C81" s="286" t="s">
        <v>20</v>
      </c>
      <c r="D81" s="305" t="s">
        <v>520</v>
      </c>
      <c r="E81" s="289" t="s">
        <v>352</v>
      </c>
      <c r="F81" s="286" t="s">
        <v>521</v>
      </c>
    </row>
    <row r="82" spans="1:6" s="270" customFormat="1">
      <c r="A82" s="306">
        <v>1</v>
      </c>
      <c r="B82" s="286" t="s">
        <v>522</v>
      </c>
      <c r="C82" s="286" t="s">
        <v>20</v>
      </c>
      <c r="D82" s="305" t="s">
        <v>523</v>
      </c>
      <c r="E82" s="289" t="s">
        <v>352</v>
      </c>
      <c r="F82" s="286" t="s">
        <v>524</v>
      </c>
    </row>
    <row r="83" spans="1:6" s="270" customFormat="1">
      <c r="A83" s="307">
        <v>2</v>
      </c>
      <c r="B83" s="296" t="s">
        <v>2516</v>
      </c>
      <c r="C83" s="296" t="s">
        <v>379</v>
      </c>
      <c r="D83" s="296" t="s">
        <v>526</v>
      </c>
      <c r="E83" s="214" t="s">
        <v>381</v>
      </c>
      <c r="F83" s="296" t="s">
        <v>527</v>
      </c>
    </row>
    <row r="84" spans="1:6" s="270" customFormat="1">
      <c r="A84" s="307"/>
      <c r="B84" s="296" t="s">
        <v>2517</v>
      </c>
      <c r="C84" s="296"/>
      <c r="D84" s="681"/>
      <c r="E84" s="214"/>
      <c r="F84" s="296"/>
    </row>
    <row r="85" spans="1:6" s="290" customFormat="1">
      <c r="A85" s="306">
        <v>1</v>
      </c>
      <c r="B85" s="286" t="s">
        <v>528</v>
      </c>
      <c r="C85" s="286" t="s">
        <v>20</v>
      </c>
      <c r="D85" s="305" t="s">
        <v>529</v>
      </c>
      <c r="E85" s="289" t="s">
        <v>352</v>
      </c>
      <c r="F85" s="286" t="s">
        <v>530</v>
      </c>
    </row>
    <row r="86" spans="1:6" s="290" customFormat="1">
      <c r="A86" s="306">
        <v>1</v>
      </c>
      <c r="B86" s="286" t="s">
        <v>531</v>
      </c>
      <c r="C86" s="286" t="s">
        <v>20</v>
      </c>
      <c r="D86" s="305" t="s">
        <v>532</v>
      </c>
      <c r="E86" s="289" t="s">
        <v>352</v>
      </c>
      <c r="F86" s="286" t="s">
        <v>530</v>
      </c>
    </row>
    <row r="87" spans="1:6">
      <c r="F87" s="239"/>
    </row>
    <row r="88" spans="1:6">
      <c r="F88" s="239"/>
    </row>
    <row r="89" spans="1:6">
      <c r="F89" s="239"/>
    </row>
    <row r="90" spans="1:6">
      <c r="F90" s="239"/>
    </row>
    <row r="91" spans="1:6">
      <c r="F91" s="239"/>
    </row>
    <row r="92" spans="1:6">
      <c r="F92" s="239"/>
    </row>
    <row r="93" spans="1:6">
      <c r="F93" s="239"/>
    </row>
    <row r="94" spans="1:6">
      <c r="F94" s="239"/>
    </row>
    <row r="95" spans="1:6">
      <c r="F95" s="239"/>
    </row>
    <row r="96" spans="1:6">
      <c r="F96" s="239"/>
    </row>
    <row r="97" spans="6:6">
      <c r="F97" s="239"/>
    </row>
    <row r="98" spans="6:6">
      <c r="F98" s="239"/>
    </row>
    <row r="99" spans="6:6">
      <c r="F99" s="239"/>
    </row>
    <row r="100" spans="6:6">
      <c r="F100" s="239"/>
    </row>
    <row r="101" spans="6:6">
      <c r="F101" s="239"/>
    </row>
    <row r="102" spans="6:6">
      <c r="F102" s="239"/>
    </row>
    <row r="103" spans="6:6">
      <c r="F103" s="239"/>
    </row>
    <row r="104" spans="6:6">
      <c r="F104" s="239"/>
    </row>
    <row r="105" spans="6:6">
      <c r="F105" s="239"/>
    </row>
    <row r="106" spans="6:6">
      <c r="F106" s="239"/>
    </row>
    <row r="107" spans="6:6">
      <c r="F107" s="239"/>
    </row>
    <row r="108" spans="6:6">
      <c r="F108" s="239"/>
    </row>
    <row r="109" spans="6:6">
      <c r="F109" s="239"/>
    </row>
    <row r="110" spans="6:6">
      <c r="F110" s="239"/>
    </row>
    <row r="111" spans="6:6">
      <c r="F111" s="239"/>
    </row>
    <row r="112" spans="6:6">
      <c r="F112" s="239"/>
    </row>
    <row r="113" spans="6:6">
      <c r="F113" s="239"/>
    </row>
    <row r="114" spans="6:6">
      <c r="F114" s="239"/>
    </row>
    <row r="115" spans="6:6">
      <c r="F115" s="239"/>
    </row>
    <row r="116" spans="6:6">
      <c r="F116" s="239"/>
    </row>
    <row r="117" spans="6:6">
      <c r="F117" s="239"/>
    </row>
    <row r="118" spans="6:6">
      <c r="F118" s="239"/>
    </row>
    <row r="119" spans="6:6">
      <c r="F119" s="239"/>
    </row>
    <row r="120" spans="6:6">
      <c r="F120" s="239"/>
    </row>
    <row r="121" spans="6:6">
      <c r="F121" s="239"/>
    </row>
    <row r="122" spans="6:6">
      <c r="F122" s="239"/>
    </row>
    <row r="123" spans="6:6">
      <c r="F123" s="239"/>
    </row>
    <row r="124" spans="6:6">
      <c r="F124" s="239"/>
    </row>
    <row r="125" spans="6:6">
      <c r="F125" s="239"/>
    </row>
    <row r="126" spans="6:6">
      <c r="F126" s="239"/>
    </row>
    <row r="127" spans="6:6">
      <c r="F127" s="239"/>
    </row>
    <row r="128" spans="6:6">
      <c r="F128" s="239"/>
    </row>
    <row r="129" spans="6:6">
      <c r="F129" s="239"/>
    </row>
    <row r="130" spans="6:6">
      <c r="F130" s="239"/>
    </row>
    <row r="131" spans="6:6">
      <c r="F131" s="239"/>
    </row>
    <row r="132" spans="6:6">
      <c r="F132" s="239"/>
    </row>
    <row r="133" spans="6:6">
      <c r="F133" s="239"/>
    </row>
    <row r="134" spans="6:6">
      <c r="F134" s="239"/>
    </row>
    <row r="135" spans="6:6">
      <c r="F135" s="239"/>
    </row>
    <row r="136" spans="6:6">
      <c r="F136" s="239"/>
    </row>
    <row r="137" spans="6:6">
      <c r="F137" s="239"/>
    </row>
    <row r="138" spans="6:6">
      <c r="F138" s="239"/>
    </row>
    <row r="139" spans="6:6">
      <c r="F139" s="239"/>
    </row>
    <row r="140" spans="6:6">
      <c r="F140" s="239"/>
    </row>
    <row r="141" spans="6:6">
      <c r="F141" s="239"/>
    </row>
    <row r="142" spans="6:6">
      <c r="F142" s="239"/>
    </row>
    <row r="143" spans="6:6">
      <c r="F143" s="239"/>
    </row>
    <row r="144" spans="6:6">
      <c r="F144" s="239"/>
    </row>
    <row r="145" spans="6:6">
      <c r="F145" s="239"/>
    </row>
    <row r="146" spans="6:6">
      <c r="F146" s="239"/>
    </row>
    <row r="147" spans="6:6">
      <c r="F147" s="239"/>
    </row>
    <row r="148" spans="6:6">
      <c r="F148" s="239"/>
    </row>
    <row r="149" spans="6:6">
      <c r="F149" s="239"/>
    </row>
    <row r="150" spans="6:6">
      <c r="F150" s="239"/>
    </row>
    <row r="151" spans="6:6">
      <c r="F151" s="239"/>
    </row>
    <row r="152" spans="6:6">
      <c r="F152" s="239"/>
    </row>
    <row r="153" spans="6:6">
      <c r="F153" s="239"/>
    </row>
    <row r="154" spans="6:6">
      <c r="F154" s="239"/>
    </row>
    <row r="155" spans="6:6">
      <c r="F155" s="239"/>
    </row>
    <row r="156" spans="6:6">
      <c r="F156" s="239"/>
    </row>
    <row r="157" spans="6:6">
      <c r="F157" s="239"/>
    </row>
    <row r="158" spans="6:6">
      <c r="F158" s="239"/>
    </row>
    <row r="159" spans="6:6">
      <c r="F159" s="239"/>
    </row>
    <row r="160" spans="6:6">
      <c r="F160" s="239"/>
    </row>
    <row r="161" spans="6:6">
      <c r="F161" s="239"/>
    </row>
    <row r="162" spans="6:6">
      <c r="F162" s="239"/>
    </row>
    <row r="163" spans="6:6">
      <c r="F163" s="239"/>
    </row>
    <row r="164" spans="6:6">
      <c r="F164" s="239"/>
    </row>
    <row r="165" spans="6:6">
      <c r="F165" s="239"/>
    </row>
    <row r="166" spans="6:6">
      <c r="F166" s="239"/>
    </row>
    <row r="167" spans="6:6">
      <c r="F167" s="239"/>
    </row>
    <row r="168" spans="6:6">
      <c r="F168" s="239"/>
    </row>
    <row r="169" spans="6:6">
      <c r="F169" s="239"/>
    </row>
    <row r="170" spans="6:6">
      <c r="F170" s="239"/>
    </row>
    <row r="171" spans="6:6">
      <c r="F171" s="239"/>
    </row>
    <row r="172" spans="6:6">
      <c r="F172" s="239"/>
    </row>
    <row r="173" spans="6:6">
      <c r="F173" s="239"/>
    </row>
    <row r="174" spans="6:6">
      <c r="F174" s="239"/>
    </row>
    <row r="175" spans="6:6">
      <c r="F175" s="239"/>
    </row>
    <row r="176" spans="6:6">
      <c r="F176" s="239"/>
    </row>
    <row r="177" spans="6:6">
      <c r="F177" s="239"/>
    </row>
    <row r="178" spans="6:6">
      <c r="F178" s="239"/>
    </row>
    <row r="179" spans="6:6">
      <c r="F179" s="239"/>
    </row>
    <row r="180" spans="6:6">
      <c r="F180" s="239"/>
    </row>
    <row r="181" spans="6:6">
      <c r="F181" s="239"/>
    </row>
    <row r="182" spans="6:6">
      <c r="F182" s="239"/>
    </row>
    <row r="183" spans="6:6">
      <c r="F183" s="239"/>
    </row>
    <row r="184" spans="6:6">
      <c r="F184" s="239"/>
    </row>
    <row r="185" spans="6:6">
      <c r="F185" s="239"/>
    </row>
    <row r="186" spans="6:6">
      <c r="F186" s="239"/>
    </row>
    <row r="187" spans="6:6">
      <c r="F187" s="239"/>
    </row>
    <row r="188" spans="6:6">
      <c r="F188" s="239"/>
    </row>
    <row r="189" spans="6:6">
      <c r="F189" s="239"/>
    </row>
    <row r="190" spans="6:6">
      <c r="F190" s="239"/>
    </row>
    <row r="191" spans="6:6">
      <c r="F191" s="239"/>
    </row>
    <row r="192" spans="6:6">
      <c r="F192" s="239"/>
    </row>
    <row r="193" spans="6:6">
      <c r="F193" s="239"/>
    </row>
    <row r="194" spans="6:6">
      <c r="F194" s="239"/>
    </row>
    <row r="195" spans="6:6">
      <c r="F195" s="239"/>
    </row>
    <row r="196" spans="6:6">
      <c r="F196" s="239"/>
    </row>
    <row r="197" spans="6:6">
      <c r="F197" s="239"/>
    </row>
    <row r="198" spans="6:6">
      <c r="F198" s="239"/>
    </row>
    <row r="199" spans="6:6">
      <c r="F199" s="239"/>
    </row>
    <row r="200" spans="6:6">
      <c r="F200" s="239"/>
    </row>
    <row r="201" spans="6:6">
      <c r="F201" s="239"/>
    </row>
    <row r="202" spans="6:6">
      <c r="F202" s="239"/>
    </row>
    <row r="203" spans="6:6">
      <c r="F203" s="239"/>
    </row>
    <row r="204" spans="6:6">
      <c r="F204" s="239"/>
    </row>
    <row r="205" spans="6:6">
      <c r="F205" s="239"/>
    </row>
    <row r="206" spans="6:6">
      <c r="F206" s="239"/>
    </row>
    <row r="207" spans="6:6">
      <c r="F207" s="239"/>
    </row>
    <row r="208" spans="6:6">
      <c r="F208" s="239"/>
    </row>
    <row r="209" spans="6:6">
      <c r="F209" s="239"/>
    </row>
    <row r="210" spans="6:6">
      <c r="F210" s="239"/>
    </row>
    <row r="211" spans="6:6">
      <c r="F211" s="239"/>
    </row>
    <row r="212" spans="6:6">
      <c r="F212" s="239"/>
    </row>
    <row r="213" spans="6:6">
      <c r="F213" s="239"/>
    </row>
    <row r="214" spans="6:6">
      <c r="F214" s="239"/>
    </row>
    <row r="215" spans="6:6">
      <c r="F215" s="239"/>
    </row>
    <row r="216" spans="6:6">
      <c r="F216" s="239"/>
    </row>
    <row r="217" spans="6:6">
      <c r="F217" s="239"/>
    </row>
    <row r="218" spans="6:6">
      <c r="F218" s="239"/>
    </row>
    <row r="219" spans="6:6">
      <c r="F219" s="239"/>
    </row>
    <row r="220" spans="6:6">
      <c r="F220" s="239"/>
    </row>
    <row r="221" spans="6:6">
      <c r="F221" s="239"/>
    </row>
    <row r="222" spans="6:6">
      <c r="F222" s="239"/>
    </row>
    <row r="223" spans="6:6">
      <c r="F223" s="239"/>
    </row>
    <row r="224" spans="6:6">
      <c r="F224" s="239"/>
    </row>
    <row r="225" spans="6:6">
      <c r="F225" s="239"/>
    </row>
    <row r="226" spans="6:6">
      <c r="F226" s="239"/>
    </row>
    <row r="227" spans="6:6">
      <c r="F227" s="239"/>
    </row>
    <row r="228" spans="6:6">
      <c r="F228" s="239"/>
    </row>
    <row r="229" spans="6:6">
      <c r="F229" s="239"/>
    </row>
    <row r="230" spans="6:6">
      <c r="F230" s="239"/>
    </row>
    <row r="231" spans="6:6">
      <c r="F231" s="239"/>
    </row>
    <row r="232" spans="6:6">
      <c r="F232" s="239"/>
    </row>
    <row r="233" spans="6:6">
      <c r="F233" s="239"/>
    </row>
    <row r="234" spans="6:6">
      <c r="F234" s="239"/>
    </row>
    <row r="235" spans="6:6">
      <c r="F235" s="239"/>
    </row>
    <row r="236" spans="6:6">
      <c r="F236" s="239"/>
    </row>
    <row r="237" spans="6:6">
      <c r="F237" s="239"/>
    </row>
    <row r="238" spans="6:6">
      <c r="F238" s="239"/>
    </row>
    <row r="239" spans="6:6">
      <c r="F239" s="239"/>
    </row>
    <row r="240" spans="6:6">
      <c r="F240" s="239"/>
    </row>
    <row r="241" spans="6:6">
      <c r="F241" s="239"/>
    </row>
    <row r="242" spans="6:6">
      <c r="F242" s="239"/>
    </row>
    <row r="243" spans="6:6">
      <c r="F243" s="239"/>
    </row>
    <row r="244" spans="6:6">
      <c r="F244" s="239"/>
    </row>
    <row r="245" spans="6:6">
      <c r="F245" s="239"/>
    </row>
    <row r="246" spans="6:6">
      <c r="F246" s="239"/>
    </row>
    <row r="247" spans="6:6">
      <c r="F247" s="239"/>
    </row>
    <row r="248" spans="6:6">
      <c r="F248" s="239"/>
    </row>
    <row r="249" spans="6:6">
      <c r="F249" s="239"/>
    </row>
    <row r="250" spans="6:6">
      <c r="F250" s="239"/>
    </row>
    <row r="251" spans="6:6">
      <c r="F251" s="239"/>
    </row>
    <row r="252" spans="6:6">
      <c r="F252" s="239"/>
    </row>
    <row r="253" spans="6:6">
      <c r="F253" s="239"/>
    </row>
    <row r="254" spans="6:6">
      <c r="F254" s="239"/>
    </row>
    <row r="255" spans="6:6">
      <c r="F255" s="239"/>
    </row>
    <row r="256" spans="6:6">
      <c r="F256" s="239"/>
    </row>
    <row r="257" spans="6:6">
      <c r="F257" s="239"/>
    </row>
    <row r="258" spans="6:6">
      <c r="F258" s="239"/>
    </row>
    <row r="259" spans="6:6">
      <c r="F259" s="239"/>
    </row>
    <row r="260" spans="6:6">
      <c r="F260" s="239"/>
    </row>
    <row r="261" spans="6:6">
      <c r="F261" s="239"/>
    </row>
    <row r="262" spans="6:6">
      <c r="F262" s="239"/>
    </row>
    <row r="263" spans="6:6">
      <c r="F263" s="239"/>
    </row>
    <row r="264" spans="6:6">
      <c r="F264" s="239"/>
    </row>
    <row r="265" spans="6:6">
      <c r="F265" s="239"/>
    </row>
    <row r="266" spans="6:6">
      <c r="F266" s="239"/>
    </row>
    <row r="267" spans="6:6">
      <c r="F267" s="239"/>
    </row>
    <row r="268" spans="6:6">
      <c r="F268" s="239"/>
    </row>
    <row r="269" spans="6:6">
      <c r="F269" s="239"/>
    </row>
    <row r="270" spans="6:6">
      <c r="F270" s="239"/>
    </row>
    <row r="271" spans="6:6">
      <c r="F271" s="239"/>
    </row>
    <row r="272" spans="6:6">
      <c r="F272" s="239"/>
    </row>
    <row r="273" spans="6:6">
      <c r="F273" s="239"/>
    </row>
    <row r="274" spans="6:6">
      <c r="F274" s="239"/>
    </row>
    <row r="275" spans="6:6">
      <c r="F275" s="239"/>
    </row>
    <row r="276" spans="6:6">
      <c r="F276" s="239"/>
    </row>
    <row r="277" spans="6:6">
      <c r="F277" s="239"/>
    </row>
    <row r="278" spans="6:6">
      <c r="F278" s="239"/>
    </row>
    <row r="279" spans="6:6">
      <c r="F279" s="239"/>
    </row>
    <row r="280" spans="6:6">
      <c r="F280" s="239"/>
    </row>
    <row r="281" spans="6:6">
      <c r="F281" s="239"/>
    </row>
    <row r="282" spans="6:6">
      <c r="F282" s="239"/>
    </row>
    <row r="283" spans="6:6">
      <c r="F283" s="239"/>
    </row>
    <row r="284" spans="6:6">
      <c r="F284" s="239"/>
    </row>
    <row r="285" spans="6:6">
      <c r="F285" s="239"/>
    </row>
    <row r="286" spans="6:6">
      <c r="F286" s="239"/>
    </row>
    <row r="287" spans="6:6">
      <c r="F287" s="239"/>
    </row>
    <row r="288" spans="6:6">
      <c r="F288" s="239"/>
    </row>
    <row r="289" spans="6:6">
      <c r="F289" s="239"/>
    </row>
    <row r="290" spans="6:6">
      <c r="F290" s="239"/>
    </row>
    <row r="291" spans="6:6">
      <c r="F291" s="239"/>
    </row>
    <row r="292" spans="6:6">
      <c r="F292" s="239"/>
    </row>
    <row r="293" spans="6:6">
      <c r="F293" s="239"/>
    </row>
    <row r="294" spans="6:6">
      <c r="F294" s="239"/>
    </row>
    <row r="295" spans="6:6">
      <c r="F295" s="239"/>
    </row>
    <row r="296" spans="6:6">
      <c r="F296" s="239"/>
    </row>
    <row r="297" spans="6:6">
      <c r="F297" s="239"/>
    </row>
    <row r="298" spans="6:6">
      <c r="F298" s="239"/>
    </row>
    <row r="299" spans="6:6">
      <c r="F299" s="239"/>
    </row>
    <row r="300" spans="6:6">
      <c r="F300" s="239"/>
    </row>
    <row r="301" spans="6:6">
      <c r="F301" s="239"/>
    </row>
    <row r="302" spans="6:6">
      <c r="F302" s="239"/>
    </row>
    <row r="303" spans="6:6">
      <c r="F303" s="239"/>
    </row>
    <row r="304" spans="6:6">
      <c r="F304" s="239"/>
    </row>
    <row r="305" spans="6:6">
      <c r="F305" s="239"/>
    </row>
    <row r="306" spans="6:6">
      <c r="F306" s="239"/>
    </row>
    <row r="307" spans="6:6">
      <c r="F307" s="239"/>
    </row>
    <row r="308" spans="6:6">
      <c r="F308" s="239"/>
    </row>
    <row r="309" spans="6:6">
      <c r="F309" s="239"/>
    </row>
    <row r="310" spans="6:6">
      <c r="F310" s="239"/>
    </row>
    <row r="311" spans="6:6">
      <c r="F311" s="239"/>
    </row>
    <row r="312" spans="6:6">
      <c r="F312" s="239"/>
    </row>
    <row r="313" spans="6:6">
      <c r="F313" s="239"/>
    </row>
    <row r="314" spans="6:6">
      <c r="F314" s="239"/>
    </row>
    <row r="315" spans="6:6">
      <c r="F315" s="239"/>
    </row>
    <row r="316" spans="6:6">
      <c r="F316" s="239"/>
    </row>
    <row r="317" spans="6:6">
      <c r="F317" s="239"/>
    </row>
    <row r="318" spans="6:6">
      <c r="F318" s="239"/>
    </row>
    <row r="319" spans="6:6">
      <c r="F319" s="239"/>
    </row>
    <row r="320" spans="6:6">
      <c r="F320" s="239"/>
    </row>
    <row r="321" spans="6:6">
      <c r="F321" s="239"/>
    </row>
    <row r="322" spans="6:6">
      <c r="F322" s="239"/>
    </row>
    <row r="323" spans="6:6">
      <c r="F323" s="239"/>
    </row>
    <row r="324" spans="6:6">
      <c r="F324" s="239"/>
    </row>
    <row r="325" spans="6:6">
      <c r="F325" s="239"/>
    </row>
    <row r="326" spans="6:6">
      <c r="F326" s="239"/>
    </row>
    <row r="327" spans="6:6">
      <c r="F327" s="239"/>
    </row>
    <row r="328" spans="6:6">
      <c r="F328" s="239"/>
    </row>
    <row r="329" spans="6:6">
      <c r="F329" s="239"/>
    </row>
    <row r="330" spans="6:6">
      <c r="F330" s="239"/>
    </row>
    <row r="331" spans="6:6">
      <c r="F331" s="239"/>
    </row>
    <row r="332" spans="6:6">
      <c r="F332" s="239"/>
    </row>
    <row r="333" spans="6:6">
      <c r="F333" s="239"/>
    </row>
    <row r="334" spans="6:6">
      <c r="F334" s="239"/>
    </row>
    <row r="335" spans="6:6">
      <c r="F335" s="239"/>
    </row>
    <row r="336" spans="6:6">
      <c r="F336" s="239"/>
    </row>
    <row r="337" spans="6:6">
      <c r="F337" s="239"/>
    </row>
    <row r="338" spans="6:6">
      <c r="F338" s="239"/>
    </row>
    <row r="339" spans="6:6">
      <c r="F339" s="239"/>
    </row>
    <row r="340" spans="6:6">
      <c r="F340" s="239"/>
    </row>
    <row r="341" spans="6:6">
      <c r="F341" s="239"/>
    </row>
    <row r="342" spans="6:6">
      <c r="F342" s="239"/>
    </row>
    <row r="343" spans="6:6">
      <c r="F343" s="239"/>
    </row>
    <row r="344" spans="6:6">
      <c r="F344" s="239"/>
    </row>
    <row r="345" spans="6:6">
      <c r="F345" s="239"/>
    </row>
    <row r="346" spans="6:6">
      <c r="F346" s="239"/>
    </row>
    <row r="347" spans="6:6">
      <c r="F347" s="239"/>
    </row>
    <row r="348" spans="6:6">
      <c r="F348" s="239"/>
    </row>
    <row r="349" spans="6:6">
      <c r="F349" s="239"/>
    </row>
    <row r="350" spans="6:6">
      <c r="F350" s="239"/>
    </row>
    <row r="351" spans="6:6">
      <c r="F351" s="239"/>
    </row>
    <row r="352" spans="6:6">
      <c r="F352" s="239"/>
    </row>
    <row r="353" spans="6:6">
      <c r="F353" s="239"/>
    </row>
    <row r="354" spans="6:6">
      <c r="F354" s="239"/>
    </row>
    <row r="355" spans="6:6">
      <c r="F355" s="239"/>
    </row>
    <row r="356" spans="6:6">
      <c r="F356" s="239"/>
    </row>
    <row r="357" spans="6:6">
      <c r="F357" s="239"/>
    </row>
    <row r="358" spans="6:6">
      <c r="F358" s="239"/>
    </row>
    <row r="359" spans="6:6">
      <c r="F359" s="239"/>
    </row>
    <row r="360" spans="6:6">
      <c r="F360" s="239"/>
    </row>
    <row r="361" spans="6:6">
      <c r="F361" s="239"/>
    </row>
    <row r="362" spans="6:6">
      <c r="F362" s="239"/>
    </row>
    <row r="363" spans="6:6">
      <c r="F363" s="239"/>
    </row>
    <row r="364" spans="6:6">
      <c r="F364" s="239"/>
    </row>
  </sheetData>
  <phoneticPr fontId="16"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F1709"/>
  <sheetViews>
    <sheetView topLeftCell="A13" workbookViewId="0">
      <selection activeCell="C57" sqref="C57"/>
    </sheetView>
  </sheetViews>
  <sheetFormatPr defaultColWidth="13" defaultRowHeight="12.75"/>
  <cols>
    <col min="1" max="1" width="10.25" style="240" bestFit="1" customWidth="1"/>
    <col min="2" max="2" width="17.375" style="240" customWidth="1"/>
    <col min="3" max="3" width="62.75" style="240" customWidth="1"/>
    <col min="4" max="4" width="30.875" style="240" customWidth="1"/>
    <col min="5" max="5" width="65.625" style="276" customWidth="1"/>
    <col min="6" max="16384" width="13" style="240"/>
  </cols>
  <sheetData>
    <row r="1" spans="1:6" ht="54.4" customHeight="1">
      <c r="A1" s="1064" t="s">
        <v>533</v>
      </c>
      <c r="B1" s="1064"/>
      <c r="C1" s="1064"/>
      <c r="D1" s="1064"/>
      <c r="E1" s="1065"/>
    </row>
    <row r="2" spans="1:6" ht="15.75">
      <c r="A2" s="196"/>
      <c r="B2" s="197" t="s">
        <v>174</v>
      </c>
      <c r="C2" s="198" t="s">
        <v>304</v>
      </c>
      <c r="D2" s="308" t="s">
        <v>4</v>
      </c>
      <c r="E2" s="201" t="s">
        <v>305</v>
      </c>
    </row>
    <row r="3" spans="1:6" ht="25.5">
      <c r="A3" s="202"/>
      <c r="B3" s="203" t="s">
        <v>534</v>
      </c>
      <c r="C3" s="204" t="s">
        <v>535</v>
      </c>
      <c r="D3" s="309"/>
      <c r="E3" s="207"/>
    </row>
    <row r="4" spans="1:6" s="244" customFormat="1">
      <c r="A4" s="208" t="s">
        <v>536</v>
      </c>
      <c r="B4" s="208" t="s">
        <v>534</v>
      </c>
      <c r="C4" s="310" t="s">
        <v>537</v>
      </c>
      <c r="D4" s="210" t="s">
        <v>538</v>
      </c>
      <c r="E4" s="211" t="s">
        <v>539</v>
      </c>
      <c r="F4" s="310">
        <v>1</v>
      </c>
    </row>
    <row r="5" spans="1:6" s="244" customFormat="1">
      <c r="A5" s="208" t="s">
        <v>540</v>
      </c>
      <c r="B5" s="208" t="s">
        <v>534</v>
      </c>
      <c r="C5" s="310" t="s">
        <v>541</v>
      </c>
      <c r="D5" s="210" t="s">
        <v>542</v>
      </c>
      <c r="E5" s="211" t="s">
        <v>543</v>
      </c>
      <c r="F5" s="310">
        <v>1</v>
      </c>
    </row>
    <row r="6" spans="1:6" s="244" customFormat="1">
      <c r="A6" s="208" t="s">
        <v>544</v>
      </c>
      <c r="B6" s="208" t="s">
        <v>534</v>
      </c>
      <c r="C6" s="213" t="s">
        <v>545</v>
      </c>
      <c r="D6" s="210" t="s">
        <v>542</v>
      </c>
      <c r="E6" s="213" t="s">
        <v>546</v>
      </c>
      <c r="F6" s="310">
        <v>1</v>
      </c>
    </row>
    <row r="7" spans="1:6" s="244" customFormat="1">
      <c r="A7" s="208" t="s">
        <v>547</v>
      </c>
      <c r="B7" s="208" t="s">
        <v>534</v>
      </c>
      <c r="C7" s="223" t="s">
        <v>548</v>
      </c>
      <c r="D7" s="210" t="s">
        <v>538</v>
      </c>
      <c r="E7" s="223" t="s">
        <v>549</v>
      </c>
      <c r="F7" s="310">
        <v>1</v>
      </c>
    </row>
    <row r="8" spans="1:6" s="244" customFormat="1">
      <c r="A8" s="208" t="s">
        <v>550</v>
      </c>
      <c r="B8" s="208" t="s">
        <v>534</v>
      </c>
      <c r="C8" s="223" t="s">
        <v>551</v>
      </c>
      <c r="D8" s="210" t="s">
        <v>542</v>
      </c>
      <c r="E8" s="223" t="s">
        <v>552</v>
      </c>
      <c r="F8" s="310">
        <v>1</v>
      </c>
    </row>
    <row r="9" spans="1:6" s="244" customFormat="1">
      <c r="A9" s="208" t="s">
        <v>553</v>
      </c>
      <c r="B9" s="208" t="s">
        <v>534</v>
      </c>
      <c r="C9" s="310" t="s">
        <v>554</v>
      </c>
      <c r="D9" s="210" t="s">
        <v>538</v>
      </c>
      <c r="E9" s="310" t="s">
        <v>555</v>
      </c>
      <c r="F9" s="310">
        <v>1</v>
      </c>
    </row>
    <row r="10" spans="1:6" s="244" customFormat="1">
      <c r="A10" s="208" t="s">
        <v>556</v>
      </c>
      <c r="B10" s="208" t="s">
        <v>534</v>
      </c>
      <c r="C10" s="310" t="s">
        <v>557</v>
      </c>
      <c r="D10" s="210" t="s">
        <v>538</v>
      </c>
      <c r="E10" s="310" t="s">
        <v>558</v>
      </c>
      <c r="F10" s="310">
        <v>1</v>
      </c>
    </row>
    <row r="11" spans="1:6" s="244" customFormat="1">
      <c r="A11" s="208" t="s">
        <v>559</v>
      </c>
      <c r="B11" s="208" t="s">
        <v>534</v>
      </c>
      <c r="C11" s="310" t="s">
        <v>560</v>
      </c>
      <c r="D11" s="210" t="s">
        <v>538</v>
      </c>
      <c r="E11" s="310" t="s">
        <v>561</v>
      </c>
      <c r="F11" s="310">
        <v>1</v>
      </c>
    </row>
    <row r="12" spans="1:6" s="254" customFormat="1">
      <c r="A12" s="214" t="s">
        <v>2048</v>
      </c>
      <c r="B12" s="214" t="s">
        <v>534</v>
      </c>
      <c r="C12" s="311" t="s">
        <v>562</v>
      </c>
      <c r="D12" s="216" t="s">
        <v>563</v>
      </c>
      <c r="E12" s="311" t="s">
        <v>564</v>
      </c>
      <c r="F12" s="310">
        <v>1</v>
      </c>
    </row>
    <row r="13" spans="1:6" s="254" customFormat="1">
      <c r="A13" s="214" t="s">
        <v>2049</v>
      </c>
      <c r="B13" s="214" t="s">
        <v>534</v>
      </c>
      <c r="C13" s="311" t="s">
        <v>565</v>
      </c>
      <c r="D13" s="216" t="s">
        <v>563</v>
      </c>
      <c r="E13" s="311" t="s">
        <v>566</v>
      </c>
      <c r="F13" s="310">
        <v>1</v>
      </c>
    </row>
    <row r="14" spans="1:6" s="254" customFormat="1">
      <c r="A14" s="214" t="s">
        <v>2050</v>
      </c>
      <c r="B14" s="214" t="s">
        <v>534</v>
      </c>
      <c r="C14" s="225" t="s">
        <v>567</v>
      </c>
      <c r="D14" s="216" t="s">
        <v>563</v>
      </c>
      <c r="E14" s="225" t="s">
        <v>568</v>
      </c>
      <c r="F14" s="310">
        <v>1</v>
      </c>
    </row>
    <row r="15" spans="1:6" s="254" customFormat="1" ht="13.5" thickBot="1">
      <c r="A15" s="202"/>
      <c r="B15" s="203" t="s">
        <v>534</v>
      </c>
      <c r="C15" s="220" t="s">
        <v>569</v>
      </c>
      <c r="D15" s="220"/>
      <c r="E15" s="222"/>
      <c r="F15" s="220"/>
    </row>
    <row r="16" spans="1:6" ht="15.75" thickBot="1">
      <c r="A16" s="208" t="s">
        <v>570</v>
      </c>
      <c r="B16" s="208" t="s">
        <v>534</v>
      </c>
      <c r="C16" s="213" t="s">
        <v>571</v>
      </c>
      <c r="D16" s="210" t="s">
        <v>572</v>
      </c>
      <c r="E16" s="312" t="s">
        <v>573</v>
      </c>
      <c r="F16" s="213">
        <v>1</v>
      </c>
    </row>
    <row r="17" spans="1:6" s="244" customFormat="1" ht="15.75" thickBot="1">
      <c r="A17" s="208" t="s">
        <v>574</v>
      </c>
      <c r="B17" s="208" t="s">
        <v>534</v>
      </c>
      <c r="C17" s="223" t="s">
        <v>575</v>
      </c>
      <c r="D17" s="210" t="s">
        <v>572</v>
      </c>
      <c r="E17" s="313" t="s">
        <v>576</v>
      </c>
      <c r="F17" s="223">
        <v>1</v>
      </c>
    </row>
    <row r="18" spans="1:6" s="244" customFormat="1" ht="30.75" thickBot="1">
      <c r="A18" s="208" t="s">
        <v>577</v>
      </c>
      <c r="B18" s="208" t="s">
        <v>534</v>
      </c>
      <c r="C18" s="223" t="s">
        <v>578</v>
      </c>
      <c r="D18" s="210" t="s">
        <v>572</v>
      </c>
      <c r="E18" s="313" t="s">
        <v>579</v>
      </c>
      <c r="F18" s="223">
        <v>1</v>
      </c>
    </row>
    <row r="19" spans="1:6" s="244" customFormat="1" ht="15.75" thickBot="1">
      <c r="A19" s="208" t="s">
        <v>580</v>
      </c>
      <c r="B19" s="208" t="s">
        <v>534</v>
      </c>
      <c r="C19" s="213" t="s">
        <v>581</v>
      </c>
      <c r="D19" s="210" t="s">
        <v>582</v>
      </c>
      <c r="E19" s="313" t="s">
        <v>583</v>
      </c>
      <c r="F19" s="213">
        <v>1</v>
      </c>
    </row>
    <row r="20" spans="1:6" s="244" customFormat="1" ht="15.75" thickBot="1">
      <c r="A20" s="208" t="s">
        <v>584</v>
      </c>
      <c r="B20" s="208" t="s">
        <v>534</v>
      </c>
      <c r="C20" s="314" t="s">
        <v>585</v>
      </c>
      <c r="D20" s="210" t="s">
        <v>582</v>
      </c>
      <c r="E20" s="313" t="s">
        <v>586</v>
      </c>
      <c r="F20" s="314">
        <v>1</v>
      </c>
    </row>
    <row r="21" spans="1:6" s="244" customFormat="1" ht="15.75" thickBot="1">
      <c r="A21" s="208" t="s">
        <v>587</v>
      </c>
      <c r="B21" s="208" t="s">
        <v>534</v>
      </c>
      <c r="C21" s="315" t="s">
        <v>588</v>
      </c>
      <c r="D21" s="210" t="s">
        <v>582</v>
      </c>
      <c r="E21" s="313" t="s">
        <v>589</v>
      </c>
      <c r="F21" s="315">
        <v>1</v>
      </c>
    </row>
    <row r="22" spans="1:6" s="254" customFormat="1" ht="15.75" thickBot="1">
      <c r="A22" s="214" t="s">
        <v>2051</v>
      </c>
      <c r="B22" s="214" t="s">
        <v>534</v>
      </c>
      <c r="C22" s="316" t="s">
        <v>590</v>
      </c>
      <c r="D22" s="216" t="s">
        <v>563</v>
      </c>
      <c r="E22" s="317" t="s">
        <v>591</v>
      </c>
      <c r="F22" s="316">
        <v>1</v>
      </c>
    </row>
    <row r="23" spans="1:6" s="254" customFormat="1" ht="15.75" thickBot="1">
      <c r="A23" s="214" t="s">
        <v>2052</v>
      </c>
      <c r="B23" s="214" t="s">
        <v>534</v>
      </c>
      <c r="C23" s="316" t="s">
        <v>592</v>
      </c>
      <c r="D23" s="216" t="s">
        <v>563</v>
      </c>
      <c r="E23" s="317" t="s">
        <v>593</v>
      </c>
      <c r="F23" s="316">
        <v>1</v>
      </c>
    </row>
    <row r="24" spans="1:6" s="254" customFormat="1" ht="15.75" thickBot="1">
      <c r="A24" s="214" t="s">
        <v>2053</v>
      </c>
      <c r="B24" s="214" t="s">
        <v>534</v>
      </c>
      <c r="C24" s="318" t="s">
        <v>594</v>
      </c>
      <c r="D24" s="216" t="s">
        <v>563</v>
      </c>
      <c r="E24" s="317" t="s">
        <v>595</v>
      </c>
      <c r="F24" s="318">
        <v>1</v>
      </c>
    </row>
    <row r="25" spans="1:6" s="244" customFormat="1" ht="13.5" thickBot="1">
      <c r="A25" s="202"/>
      <c r="B25" s="203" t="s">
        <v>534</v>
      </c>
      <c r="C25" s="220" t="s">
        <v>596</v>
      </c>
      <c r="D25" s="220"/>
      <c r="E25" s="222"/>
      <c r="F25" s="220"/>
    </row>
    <row r="26" spans="1:6" s="244" customFormat="1" ht="15.75" thickBot="1">
      <c r="A26" s="208" t="s">
        <v>597</v>
      </c>
      <c r="B26" s="208" t="s">
        <v>534</v>
      </c>
      <c r="C26" s="286" t="s">
        <v>598</v>
      </c>
      <c r="D26" s="320" t="s">
        <v>542</v>
      </c>
      <c r="E26" s="312" t="s">
        <v>599</v>
      </c>
      <c r="F26" s="319">
        <v>1</v>
      </c>
    </row>
    <row r="27" spans="1:6" s="244" customFormat="1" ht="15.75" thickBot="1">
      <c r="A27" s="208" t="s">
        <v>600</v>
      </c>
      <c r="B27" s="208" t="s">
        <v>534</v>
      </c>
      <c r="C27" s="286" t="s">
        <v>601</v>
      </c>
      <c r="D27" s="320" t="s">
        <v>542</v>
      </c>
      <c r="E27" s="313" t="s">
        <v>602</v>
      </c>
      <c r="F27" s="319">
        <v>1</v>
      </c>
    </row>
    <row r="28" spans="1:6" s="254" customFormat="1" ht="15.75" thickBot="1">
      <c r="A28" s="208" t="s">
        <v>603</v>
      </c>
      <c r="B28" s="208" t="s">
        <v>534</v>
      </c>
      <c r="C28" s="321" t="s">
        <v>604</v>
      </c>
      <c r="D28" s="320" t="s">
        <v>542</v>
      </c>
      <c r="E28" s="313" t="s">
        <v>605</v>
      </c>
      <c r="F28" s="322">
        <v>1</v>
      </c>
    </row>
    <row r="29" spans="1:6" s="254" customFormat="1" ht="15.75" thickBot="1">
      <c r="A29" s="214" t="s">
        <v>2054</v>
      </c>
      <c r="B29" s="214" t="s">
        <v>534</v>
      </c>
      <c r="C29" s="217" t="s">
        <v>606</v>
      </c>
      <c r="D29" s="324" t="s">
        <v>542</v>
      </c>
      <c r="E29" s="317" t="s">
        <v>607</v>
      </c>
      <c r="F29" s="323">
        <v>1</v>
      </c>
    </row>
    <row r="30" spans="1:6" s="254" customFormat="1" ht="15.75" thickBot="1">
      <c r="A30" s="214" t="s">
        <v>2055</v>
      </c>
      <c r="B30" s="214" t="s">
        <v>534</v>
      </c>
      <c r="C30" s="217" t="s">
        <v>608</v>
      </c>
      <c r="D30" s="324" t="s">
        <v>542</v>
      </c>
      <c r="E30" s="317" t="s">
        <v>607</v>
      </c>
      <c r="F30" s="323">
        <v>1</v>
      </c>
    </row>
    <row r="31" spans="1:6" s="244" customFormat="1" ht="15.75" thickBot="1">
      <c r="A31" s="208" t="s">
        <v>610</v>
      </c>
      <c r="B31" s="208" t="s">
        <v>534</v>
      </c>
      <c r="C31" s="325" t="s">
        <v>611</v>
      </c>
      <c r="D31" s="210" t="s">
        <v>538</v>
      </c>
      <c r="E31" s="313" t="s">
        <v>612</v>
      </c>
      <c r="F31" s="326">
        <v>1</v>
      </c>
    </row>
    <row r="32" spans="1:6" s="244" customFormat="1" ht="15.75" thickBot="1">
      <c r="A32" s="208" t="s">
        <v>613</v>
      </c>
      <c r="B32" s="208" t="s">
        <v>534</v>
      </c>
      <c r="C32" s="211" t="s">
        <v>614</v>
      </c>
      <c r="D32" s="210" t="s">
        <v>538</v>
      </c>
      <c r="E32" s="313" t="s">
        <v>615</v>
      </c>
      <c r="F32" s="211">
        <v>1</v>
      </c>
    </row>
    <row r="33" spans="1:6" s="254" customFormat="1" ht="15.75" thickBot="1">
      <c r="A33" s="214" t="s">
        <v>2457</v>
      </c>
      <c r="B33" s="214" t="s">
        <v>534</v>
      </c>
      <c r="C33" s="225" t="s">
        <v>616</v>
      </c>
      <c r="D33" s="216" t="s">
        <v>538</v>
      </c>
      <c r="E33" s="317" t="s">
        <v>617</v>
      </c>
      <c r="F33" s="225">
        <v>1</v>
      </c>
    </row>
    <row r="34" spans="1:6" s="254" customFormat="1" ht="15.75" thickBot="1">
      <c r="A34" s="214" t="s">
        <v>2056</v>
      </c>
      <c r="B34" s="214" t="s">
        <v>534</v>
      </c>
      <c r="C34" s="217" t="s">
        <v>618</v>
      </c>
      <c r="D34" s="216" t="s">
        <v>538</v>
      </c>
      <c r="E34" s="317" t="s">
        <v>617</v>
      </c>
      <c r="F34" s="217">
        <v>1</v>
      </c>
    </row>
    <row r="35" spans="1:6" s="244" customFormat="1" ht="13.15" customHeight="1">
      <c r="A35" s="327"/>
      <c r="B35" s="203" t="s">
        <v>534</v>
      </c>
      <c r="C35" s="262" t="s">
        <v>620</v>
      </c>
      <c r="D35" s="328"/>
      <c r="E35" s="207"/>
      <c r="F35" s="262"/>
    </row>
    <row r="36" spans="1:6">
      <c r="A36" s="208" t="s">
        <v>621</v>
      </c>
      <c r="B36" s="208" t="s">
        <v>534</v>
      </c>
      <c r="C36" s="264" t="s">
        <v>622</v>
      </c>
      <c r="D36" s="210" t="s">
        <v>623</v>
      </c>
      <c r="E36" s="325" t="s">
        <v>624</v>
      </c>
      <c r="F36" s="264">
        <v>1</v>
      </c>
    </row>
    <row r="37" spans="1:6" s="244" customFormat="1">
      <c r="A37" s="208" t="s">
        <v>625</v>
      </c>
      <c r="B37" s="208" t="s">
        <v>534</v>
      </c>
      <c r="C37" s="211" t="s">
        <v>626</v>
      </c>
      <c r="D37" s="210" t="s">
        <v>623</v>
      </c>
      <c r="E37" s="325" t="s">
        <v>627</v>
      </c>
      <c r="F37" s="211">
        <v>1</v>
      </c>
    </row>
    <row r="38" spans="1:6" s="254" customFormat="1">
      <c r="A38" s="214" t="s">
        <v>2057</v>
      </c>
      <c r="B38" s="214" t="s">
        <v>534</v>
      </c>
      <c r="C38" s="225" t="s">
        <v>628</v>
      </c>
      <c r="D38" s="216" t="s">
        <v>629</v>
      </c>
      <c r="E38" s="225" t="s">
        <v>630</v>
      </c>
      <c r="F38" s="217">
        <v>1</v>
      </c>
    </row>
    <row r="39" spans="1:6" s="254" customFormat="1">
      <c r="A39" s="214" t="s">
        <v>2058</v>
      </c>
      <c r="B39" s="214" t="s">
        <v>534</v>
      </c>
      <c r="C39" s="217" t="s">
        <v>631</v>
      </c>
      <c r="D39" s="216" t="s">
        <v>623</v>
      </c>
      <c r="E39" s="225" t="s">
        <v>632</v>
      </c>
      <c r="F39" s="217">
        <v>1</v>
      </c>
    </row>
    <row r="40" spans="1:6" s="254" customFormat="1">
      <c r="A40" s="214" t="s">
        <v>2059</v>
      </c>
      <c r="B40" s="214" t="s">
        <v>534</v>
      </c>
      <c r="C40" s="225" t="s">
        <v>633</v>
      </c>
      <c r="D40" s="216" t="s">
        <v>623</v>
      </c>
      <c r="E40" s="217" t="s">
        <v>632</v>
      </c>
      <c r="F40" s="217">
        <v>1</v>
      </c>
    </row>
    <row r="41" spans="1:6" s="254" customFormat="1">
      <c r="A41" s="214" t="s">
        <v>2060</v>
      </c>
      <c r="B41" s="214" t="s">
        <v>534</v>
      </c>
      <c r="C41" s="217" t="s">
        <v>634</v>
      </c>
      <c r="D41" s="216" t="s">
        <v>629</v>
      </c>
      <c r="E41" s="217" t="s">
        <v>635</v>
      </c>
      <c r="F41" s="217">
        <v>1</v>
      </c>
    </row>
    <row r="42" spans="1:6" s="254" customFormat="1">
      <c r="A42" s="214" t="s">
        <v>2061</v>
      </c>
      <c r="B42" s="214" t="s">
        <v>534</v>
      </c>
      <c r="C42" s="217" t="s">
        <v>636</v>
      </c>
      <c r="D42" s="216" t="s">
        <v>629</v>
      </c>
      <c r="E42" s="217" t="s">
        <v>635</v>
      </c>
      <c r="F42" s="217">
        <v>1</v>
      </c>
    </row>
    <row r="43" spans="1:6" s="254" customFormat="1">
      <c r="A43" s="214" t="s">
        <v>2428</v>
      </c>
      <c r="B43" s="214" t="s">
        <v>534</v>
      </c>
      <c r="C43" s="225" t="s">
        <v>637</v>
      </c>
      <c r="D43" s="216" t="s">
        <v>572</v>
      </c>
      <c r="E43" s="225" t="s">
        <v>638</v>
      </c>
      <c r="F43" s="217">
        <v>1</v>
      </c>
    </row>
    <row r="44" spans="1:6" s="254" customFormat="1">
      <c r="A44" s="214" t="s">
        <v>2429</v>
      </c>
      <c r="B44" s="214" t="s">
        <v>534</v>
      </c>
      <c r="C44" s="217" t="s">
        <v>639</v>
      </c>
      <c r="D44" s="216" t="s">
        <v>572</v>
      </c>
      <c r="E44" s="217" t="s">
        <v>638</v>
      </c>
      <c r="F44" s="217">
        <v>1</v>
      </c>
    </row>
    <row r="45" spans="1:6" s="244" customFormat="1" hidden="1">
      <c r="A45" s="208"/>
      <c r="B45" s="290"/>
      <c r="C45" s="258"/>
      <c r="D45" s="210"/>
      <c r="E45" s="234"/>
    </row>
    <row r="46" spans="1:6" s="244" customFormat="1" hidden="1">
      <c r="A46" s="327"/>
      <c r="B46" s="203" t="s">
        <v>534</v>
      </c>
      <c r="C46" s="261" t="s">
        <v>640</v>
      </c>
      <c r="D46" s="220"/>
      <c r="E46" s="222"/>
    </row>
    <row r="47" spans="1:6" s="244" customFormat="1" hidden="1">
      <c r="A47" s="329"/>
      <c r="B47" s="208" t="s">
        <v>534</v>
      </c>
      <c r="C47" s="330" t="s">
        <v>641</v>
      </c>
      <c r="D47" s="210" t="s">
        <v>629</v>
      </c>
      <c r="E47" s="330" t="s">
        <v>642</v>
      </c>
    </row>
    <row r="48" spans="1:6" s="244" customFormat="1" hidden="1">
      <c r="A48" s="208"/>
      <c r="B48" s="208" t="s">
        <v>534</v>
      </c>
      <c r="C48" s="330" t="s">
        <v>643</v>
      </c>
      <c r="D48" s="210" t="s">
        <v>572</v>
      </c>
      <c r="E48" s="330" t="s">
        <v>644</v>
      </c>
    </row>
    <row r="49" spans="1:5" s="244" customFormat="1" hidden="1">
      <c r="A49" s="208"/>
      <c r="B49" s="208" t="s">
        <v>534</v>
      </c>
      <c r="C49" s="331" t="s">
        <v>645</v>
      </c>
      <c r="D49" s="210" t="s">
        <v>538</v>
      </c>
      <c r="E49" s="331" t="s">
        <v>646</v>
      </c>
    </row>
    <row r="50" spans="1:5" s="244" customFormat="1" hidden="1">
      <c r="A50" s="208"/>
      <c r="B50" s="208" t="s">
        <v>534</v>
      </c>
      <c r="C50" s="331" t="s">
        <v>647</v>
      </c>
      <c r="D50" s="210" t="s">
        <v>538</v>
      </c>
      <c r="E50" s="331" t="s">
        <v>648</v>
      </c>
    </row>
    <row r="51" spans="1:5" s="244" customFormat="1" hidden="1">
      <c r="A51" s="208"/>
      <c r="B51" s="208" t="s">
        <v>534</v>
      </c>
      <c r="C51" s="331" t="s">
        <v>647</v>
      </c>
      <c r="D51" s="210" t="s">
        <v>538</v>
      </c>
      <c r="E51" s="331" t="s">
        <v>648</v>
      </c>
    </row>
    <row r="52" spans="1:5" s="254" customFormat="1" hidden="1">
      <c r="A52" s="208"/>
      <c r="B52" s="208" t="s">
        <v>534</v>
      </c>
      <c r="C52" s="331" t="s">
        <v>649</v>
      </c>
      <c r="D52" s="210" t="s">
        <v>623</v>
      </c>
      <c r="E52" s="331" t="s">
        <v>650</v>
      </c>
    </row>
    <row r="53" spans="1:5" s="254" customFormat="1" hidden="1">
      <c r="A53" s="208"/>
      <c r="B53" s="208" t="s">
        <v>534</v>
      </c>
      <c r="C53" s="331" t="s">
        <v>651</v>
      </c>
      <c r="D53" s="210" t="s">
        <v>623</v>
      </c>
      <c r="E53" s="237" t="s">
        <v>652</v>
      </c>
    </row>
    <row r="54" spans="1:5" s="254" customFormat="1" hidden="1">
      <c r="A54" s="208"/>
      <c r="B54" s="208" t="s">
        <v>534</v>
      </c>
      <c r="C54" s="331" t="s">
        <v>653</v>
      </c>
      <c r="D54" s="210" t="s">
        <v>623</v>
      </c>
      <c r="E54" s="237" t="s">
        <v>652</v>
      </c>
    </row>
    <row r="55" spans="1:5" s="254" customFormat="1" hidden="1">
      <c r="A55" s="208"/>
      <c r="B55" s="208" t="s">
        <v>534</v>
      </c>
      <c r="C55" s="331" t="s">
        <v>654</v>
      </c>
      <c r="D55" s="210" t="s">
        <v>572</v>
      </c>
      <c r="E55" s="237" t="s">
        <v>652</v>
      </c>
    </row>
    <row r="56" spans="1:5" s="254" customFormat="1" hidden="1">
      <c r="A56" s="208"/>
      <c r="B56" s="208" t="s">
        <v>534</v>
      </c>
      <c r="C56" s="331" t="s">
        <v>655</v>
      </c>
      <c r="D56" s="210" t="s">
        <v>572</v>
      </c>
      <c r="E56" s="237" t="s">
        <v>652</v>
      </c>
    </row>
    <row r="57" spans="1:5" s="335" customFormat="1" hidden="1">
      <c r="A57" s="202"/>
      <c r="B57" s="203" t="s">
        <v>534</v>
      </c>
      <c r="C57" s="332" t="s">
        <v>656</v>
      </c>
      <c r="D57" s="333"/>
      <c r="E57" s="334"/>
    </row>
    <row r="58" spans="1:5" s="254" customFormat="1" ht="15.75" hidden="1" thickBot="1">
      <c r="A58" s="208"/>
      <c r="B58" s="208" t="s">
        <v>534</v>
      </c>
      <c r="C58" s="336" t="s">
        <v>601</v>
      </c>
      <c r="D58" s="210" t="s">
        <v>657</v>
      </c>
      <c r="E58" s="313" t="s">
        <v>602</v>
      </c>
    </row>
    <row r="59" spans="1:5" s="244" customFormat="1" ht="15.75" hidden="1" thickBot="1">
      <c r="A59" s="208"/>
      <c r="B59" s="208" t="s">
        <v>534</v>
      </c>
      <c r="C59" s="336" t="s">
        <v>604</v>
      </c>
      <c r="D59" s="210" t="s">
        <v>657</v>
      </c>
      <c r="E59" s="313" t="s">
        <v>605</v>
      </c>
    </row>
    <row r="60" spans="1:5" s="244" customFormat="1" ht="15.75" hidden="1" thickBot="1">
      <c r="A60" s="208"/>
      <c r="B60" s="208" t="s">
        <v>534</v>
      </c>
      <c r="C60" s="337" t="s">
        <v>606</v>
      </c>
      <c r="D60" s="210" t="s">
        <v>657</v>
      </c>
      <c r="E60" s="313" t="s">
        <v>607</v>
      </c>
    </row>
    <row r="61" spans="1:5" s="244" customFormat="1" ht="15.75" hidden="1" thickBot="1">
      <c r="A61" s="208"/>
      <c r="B61" s="208" t="s">
        <v>534</v>
      </c>
      <c r="C61" s="337" t="s">
        <v>608</v>
      </c>
      <c r="D61" s="210" t="s">
        <v>657</v>
      </c>
      <c r="E61" s="313" t="s">
        <v>607</v>
      </c>
    </row>
    <row r="62" spans="1:5" s="244" customFormat="1" ht="15.75" hidden="1" thickBot="1">
      <c r="A62" s="208"/>
      <c r="B62" s="208" t="s">
        <v>534</v>
      </c>
      <c r="C62" s="337" t="s">
        <v>609</v>
      </c>
      <c r="D62" s="210" t="s">
        <v>657</v>
      </c>
      <c r="E62" s="313" t="s">
        <v>607</v>
      </c>
    </row>
    <row r="63" spans="1:5" s="244" customFormat="1" ht="15.75" hidden="1" thickBot="1">
      <c r="A63" s="208"/>
      <c r="B63" s="208" t="s">
        <v>534</v>
      </c>
      <c r="C63" s="337" t="s">
        <v>611</v>
      </c>
      <c r="D63" s="210" t="s">
        <v>629</v>
      </c>
      <c r="E63" s="313" t="s">
        <v>612</v>
      </c>
    </row>
    <row r="64" spans="1:5" s="254" customFormat="1" ht="15.75" hidden="1" thickBot="1">
      <c r="A64" s="208"/>
      <c r="B64" s="208" t="s">
        <v>534</v>
      </c>
      <c r="C64" s="337" t="s">
        <v>614</v>
      </c>
      <c r="D64" s="210" t="s">
        <v>629</v>
      </c>
      <c r="E64" s="313" t="s">
        <v>615</v>
      </c>
    </row>
    <row r="65" spans="1:5" s="244" customFormat="1" ht="15.75" hidden="1" thickBot="1">
      <c r="A65" s="208"/>
      <c r="B65" s="208" t="s">
        <v>534</v>
      </c>
      <c r="C65" s="337" t="s">
        <v>616</v>
      </c>
      <c r="D65" s="210" t="s">
        <v>629</v>
      </c>
      <c r="E65" s="313" t="s">
        <v>617</v>
      </c>
    </row>
    <row r="66" spans="1:5" s="244" customFormat="1" ht="15.75" hidden="1" thickBot="1">
      <c r="A66" s="208"/>
      <c r="B66" s="208" t="s">
        <v>534</v>
      </c>
      <c r="C66" s="337" t="s">
        <v>618</v>
      </c>
      <c r="D66" s="210" t="s">
        <v>629</v>
      </c>
      <c r="E66" s="313" t="s">
        <v>617</v>
      </c>
    </row>
    <row r="67" spans="1:5" s="244" customFormat="1" ht="15.75" hidden="1" thickBot="1">
      <c r="A67" s="208"/>
      <c r="B67" s="208" t="s">
        <v>534</v>
      </c>
      <c r="C67" s="337" t="s">
        <v>619</v>
      </c>
      <c r="D67" s="210" t="s">
        <v>629</v>
      </c>
      <c r="E67" s="313" t="s">
        <v>617</v>
      </c>
    </row>
    <row r="68" spans="1:5" s="244" customFormat="1" hidden="1">
      <c r="A68" s="202"/>
      <c r="B68" s="203" t="s">
        <v>534</v>
      </c>
      <c r="C68" s="332" t="s">
        <v>658</v>
      </c>
      <c r="D68" s="309"/>
      <c r="E68" s="222"/>
    </row>
    <row r="69" spans="1:5" ht="15.75" hidden="1" thickBot="1">
      <c r="A69" s="208"/>
      <c r="B69" s="208" t="s">
        <v>534</v>
      </c>
      <c r="C69" s="313" t="s">
        <v>659</v>
      </c>
      <c r="D69" s="210" t="s">
        <v>572</v>
      </c>
      <c r="E69" s="312" t="s">
        <v>660</v>
      </c>
    </row>
    <row r="70" spans="1:5" ht="15.75" hidden="1" thickBot="1">
      <c r="A70" s="208"/>
      <c r="B70" s="208" t="s">
        <v>534</v>
      </c>
      <c r="C70" s="313" t="s">
        <v>661</v>
      </c>
      <c r="D70" s="210" t="s">
        <v>572</v>
      </c>
      <c r="E70" s="313" t="s">
        <v>662</v>
      </c>
    </row>
    <row r="71" spans="1:5" ht="15.75" hidden="1" thickBot="1">
      <c r="A71" s="208"/>
      <c r="B71" s="208" t="s">
        <v>534</v>
      </c>
      <c r="C71" s="313" t="s">
        <v>663</v>
      </c>
      <c r="D71" s="210" t="s">
        <v>572</v>
      </c>
      <c r="E71" s="313" t="s">
        <v>664</v>
      </c>
    </row>
    <row r="72" spans="1:5" ht="15.75" hidden="1" thickBot="1">
      <c r="A72" s="208"/>
      <c r="B72" s="208" t="s">
        <v>534</v>
      </c>
      <c r="C72" s="313" t="s">
        <v>663</v>
      </c>
      <c r="D72" s="210" t="s">
        <v>572</v>
      </c>
      <c r="E72" s="313" t="s">
        <v>664</v>
      </c>
    </row>
    <row r="73" spans="1:5" ht="15.75" hidden="1" thickBot="1">
      <c r="A73" s="208"/>
      <c r="B73" s="208" t="s">
        <v>534</v>
      </c>
      <c r="C73" s="313" t="s">
        <v>665</v>
      </c>
      <c r="D73" s="210" t="s">
        <v>572</v>
      </c>
      <c r="E73" s="312" t="s">
        <v>666</v>
      </c>
    </row>
    <row r="74" spans="1:5" ht="15.75" hidden="1" thickBot="1">
      <c r="A74" s="208"/>
      <c r="B74" s="208" t="s">
        <v>534</v>
      </c>
      <c r="C74" s="313" t="s">
        <v>665</v>
      </c>
      <c r="D74" s="210" t="s">
        <v>572</v>
      </c>
      <c r="E74" s="312" t="s">
        <v>666</v>
      </c>
    </row>
    <row r="75" spans="1:5" ht="15" hidden="1">
      <c r="A75" s="208"/>
      <c r="B75" s="208" t="s">
        <v>534</v>
      </c>
      <c r="C75" s="338" t="s">
        <v>667</v>
      </c>
      <c r="D75" s="210" t="s">
        <v>572</v>
      </c>
      <c r="E75" s="338" t="s">
        <v>668</v>
      </c>
    </row>
    <row r="76" spans="1:5" s="342" customFormat="1" hidden="1">
      <c r="A76" s="202"/>
      <c r="B76" s="203" t="s">
        <v>534</v>
      </c>
      <c r="C76" s="332" t="s">
        <v>669</v>
      </c>
      <c r="D76" s="340"/>
      <c r="E76" s="341"/>
    </row>
    <row r="77" spans="1:5" ht="15.75" hidden="1" thickBot="1">
      <c r="A77" s="208"/>
      <c r="B77" s="208" t="s">
        <v>534</v>
      </c>
      <c r="C77" s="313" t="s">
        <v>670</v>
      </c>
      <c r="D77" s="210" t="s">
        <v>538</v>
      </c>
      <c r="E77" s="338" t="s">
        <v>671</v>
      </c>
    </row>
    <row r="78" spans="1:5" ht="15.75" hidden="1" thickBot="1">
      <c r="A78" s="208"/>
      <c r="B78" s="208" t="s">
        <v>534</v>
      </c>
      <c r="C78" s="313" t="s">
        <v>672</v>
      </c>
      <c r="D78" s="210" t="s">
        <v>538</v>
      </c>
      <c r="E78" s="338" t="s">
        <v>671</v>
      </c>
    </row>
    <row r="79" spans="1:5" ht="15.75" hidden="1" thickBot="1">
      <c r="A79" s="208"/>
      <c r="B79" s="208" t="s">
        <v>534</v>
      </c>
      <c r="C79" s="313" t="s">
        <v>673</v>
      </c>
      <c r="D79" s="210" t="s">
        <v>538</v>
      </c>
      <c r="E79" s="312" t="s">
        <v>674</v>
      </c>
    </row>
    <row r="80" spans="1:5" ht="15.75" hidden="1" thickBot="1">
      <c r="A80" s="208"/>
      <c r="B80" s="208" t="s">
        <v>534</v>
      </c>
      <c r="C80" s="313" t="s">
        <v>675</v>
      </c>
      <c r="D80" s="210" t="s">
        <v>538</v>
      </c>
      <c r="E80" s="312" t="s">
        <v>674</v>
      </c>
    </row>
    <row r="81" spans="1:5" ht="15.75" hidden="1" thickBot="1">
      <c r="A81" s="208"/>
      <c r="B81" s="208" t="s">
        <v>534</v>
      </c>
      <c r="C81" s="313" t="s">
        <v>676</v>
      </c>
      <c r="D81" s="210" t="s">
        <v>538</v>
      </c>
      <c r="E81" s="312" t="s">
        <v>674</v>
      </c>
    </row>
    <row r="82" spans="1:5" ht="15.75" hidden="1" thickBot="1">
      <c r="A82" s="208"/>
      <c r="B82" s="208" t="s">
        <v>534</v>
      </c>
      <c r="C82" s="313" t="s">
        <v>677</v>
      </c>
      <c r="D82" s="210" t="s">
        <v>538</v>
      </c>
      <c r="E82" s="312" t="s">
        <v>674</v>
      </c>
    </row>
    <row r="83" spans="1:5" ht="15.75" hidden="1" thickBot="1">
      <c r="A83" s="208"/>
      <c r="B83" s="208" t="s">
        <v>534</v>
      </c>
      <c r="C83" s="313" t="s">
        <v>678</v>
      </c>
      <c r="D83" s="210" t="s">
        <v>538</v>
      </c>
      <c r="E83" s="312" t="s">
        <v>674</v>
      </c>
    </row>
    <row r="84" spans="1:5" s="342" customFormat="1" hidden="1">
      <c r="A84" s="202"/>
      <c r="B84" s="203" t="s">
        <v>534</v>
      </c>
      <c r="C84" s="332" t="s">
        <v>679</v>
      </c>
      <c r="D84" s="333"/>
      <c r="E84" s="343"/>
    </row>
    <row r="85" spans="1:5" ht="15.75" hidden="1" thickBot="1">
      <c r="A85" s="208"/>
      <c r="B85" s="208" t="s">
        <v>534</v>
      </c>
      <c r="C85" s="312" t="s">
        <v>680</v>
      </c>
      <c r="D85" s="210" t="s">
        <v>623</v>
      </c>
      <c r="E85" s="312" t="s">
        <v>681</v>
      </c>
    </row>
    <row r="86" spans="1:5" ht="30.75" hidden="1" thickBot="1">
      <c r="A86" s="208"/>
      <c r="B86" s="208" t="s">
        <v>534</v>
      </c>
      <c r="C86" s="313" t="s">
        <v>560</v>
      </c>
      <c r="D86" s="210" t="s">
        <v>623</v>
      </c>
      <c r="E86" s="313" t="s">
        <v>561</v>
      </c>
    </row>
    <row r="87" spans="1:5" ht="15.75" hidden="1" thickBot="1">
      <c r="A87" s="208"/>
      <c r="B87" s="208" t="s">
        <v>534</v>
      </c>
      <c r="C87" s="313" t="s">
        <v>682</v>
      </c>
      <c r="D87" s="210" t="s">
        <v>623</v>
      </c>
      <c r="E87" s="338" t="s">
        <v>683</v>
      </c>
    </row>
    <row r="88" spans="1:5" ht="15.75" hidden="1" thickBot="1">
      <c r="A88" s="208"/>
      <c r="B88" s="208" t="s">
        <v>534</v>
      </c>
      <c r="C88" s="313" t="s">
        <v>684</v>
      </c>
      <c r="D88" s="210" t="s">
        <v>623</v>
      </c>
      <c r="E88" s="338" t="s">
        <v>683</v>
      </c>
    </row>
    <row r="89" spans="1:5" ht="15.75" hidden="1" thickBot="1">
      <c r="A89" s="344"/>
      <c r="B89" s="208" t="s">
        <v>534</v>
      </c>
      <c r="C89" s="313" t="s">
        <v>685</v>
      </c>
      <c r="D89" s="210" t="s">
        <v>623</v>
      </c>
      <c r="E89" s="338" t="s">
        <v>683</v>
      </c>
    </row>
    <row r="90" spans="1:5" ht="15" hidden="1">
      <c r="A90" s="344"/>
      <c r="B90" s="208" t="s">
        <v>534</v>
      </c>
      <c r="C90" s="345" t="s">
        <v>686</v>
      </c>
      <c r="D90" s="346" t="s">
        <v>623</v>
      </c>
      <c r="E90" s="338" t="s">
        <v>683</v>
      </c>
    </row>
    <row r="91" spans="1:5" ht="15" hidden="1">
      <c r="A91" s="344"/>
      <c r="B91" s="208" t="s">
        <v>534</v>
      </c>
      <c r="C91" s="344" t="s">
        <v>687</v>
      </c>
      <c r="D91" s="210" t="s">
        <v>629</v>
      </c>
      <c r="E91" s="347" t="s">
        <v>688</v>
      </c>
    </row>
    <row r="92" spans="1:5" ht="15" hidden="1">
      <c r="A92" s="344"/>
      <c r="B92" s="329" t="s">
        <v>534</v>
      </c>
      <c r="C92" s="344" t="s">
        <v>689</v>
      </c>
      <c r="D92" s="210" t="s">
        <v>629</v>
      </c>
      <c r="E92" s="347" t="s">
        <v>688</v>
      </c>
    </row>
    <row r="93" spans="1:5" ht="15" hidden="1">
      <c r="A93" s="344"/>
      <c r="B93" s="208"/>
      <c r="C93" s="344"/>
      <c r="D93" s="210"/>
      <c r="E93" s="347"/>
    </row>
    <row r="94" spans="1:5" ht="15" hidden="1">
      <c r="A94" s="344"/>
      <c r="B94" s="208"/>
      <c r="C94" s="344"/>
      <c r="D94" s="210"/>
      <c r="E94" s="347"/>
    </row>
    <row r="95" spans="1:5" s="342" customFormat="1" hidden="1">
      <c r="B95" s="348" t="s">
        <v>534</v>
      </c>
      <c r="C95" s="339" t="s">
        <v>690</v>
      </c>
      <c r="E95" s="349"/>
    </row>
    <row r="96" spans="1:5" ht="15.75" hidden="1" thickBot="1">
      <c r="B96" s="208" t="s">
        <v>534</v>
      </c>
      <c r="C96" s="240" t="s">
        <v>691</v>
      </c>
      <c r="D96" s="210" t="s">
        <v>629</v>
      </c>
      <c r="E96" s="312" t="s">
        <v>692</v>
      </c>
    </row>
    <row r="97" spans="2:5" hidden="1">
      <c r="B97" s="208" t="s">
        <v>534</v>
      </c>
      <c r="C97" s="240" t="s">
        <v>693</v>
      </c>
      <c r="D97" s="210" t="s">
        <v>629</v>
      </c>
      <c r="E97" s="275" t="s">
        <v>694</v>
      </c>
    </row>
    <row r="98" spans="2:5" hidden="1">
      <c r="B98" s="208" t="s">
        <v>534</v>
      </c>
      <c r="C98" s="240" t="s">
        <v>695</v>
      </c>
      <c r="D98" s="210" t="s">
        <v>629</v>
      </c>
      <c r="E98" s="275" t="s">
        <v>696</v>
      </c>
    </row>
    <row r="99" spans="2:5" hidden="1">
      <c r="B99" s="208" t="s">
        <v>534</v>
      </c>
      <c r="C99" s="240" t="s">
        <v>697</v>
      </c>
      <c r="D99" s="210" t="s">
        <v>629</v>
      </c>
      <c r="E99" s="275" t="s">
        <v>698</v>
      </c>
    </row>
    <row r="100" spans="2:5" hidden="1">
      <c r="B100" s="208" t="s">
        <v>534</v>
      </c>
      <c r="C100" s="240" t="s">
        <v>699</v>
      </c>
      <c r="D100" s="210" t="s">
        <v>629</v>
      </c>
      <c r="E100" s="275" t="s">
        <v>700</v>
      </c>
    </row>
    <row r="101" spans="2:5" hidden="1">
      <c r="B101" s="208" t="s">
        <v>534</v>
      </c>
      <c r="C101" s="240" t="s">
        <v>701</v>
      </c>
      <c r="D101" s="210" t="s">
        <v>629</v>
      </c>
      <c r="E101" s="275" t="s">
        <v>700</v>
      </c>
    </row>
    <row r="102" spans="2:5" s="342" customFormat="1" hidden="1">
      <c r="B102" s="203" t="s">
        <v>534</v>
      </c>
      <c r="C102" s="332" t="s">
        <v>702</v>
      </c>
      <c r="E102" s="349"/>
    </row>
    <row r="103" spans="2:5" hidden="1">
      <c r="B103" s="208" t="s">
        <v>534</v>
      </c>
      <c r="C103" s="240" t="s">
        <v>703</v>
      </c>
      <c r="D103" s="210" t="s">
        <v>572</v>
      </c>
      <c r="E103" s="275" t="s">
        <v>704</v>
      </c>
    </row>
    <row r="104" spans="2:5" hidden="1">
      <c r="B104" s="208" t="s">
        <v>534</v>
      </c>
      <c r="C104" s="240" t="s">
        <v>705</v>
      </c>
      <c r="D104" s="210" t="s">
        <v>572</v>
      </c>
      <c r="E104" s="275" t="s">
        <v>706</v>
      </c>
    </row>
    <row r="105" spans="2:5" hidden="1">
      <c r="B105" s="208" t="s">
        <v>534</v>
      </c>
      <c r="C105" s="240" t="s">
        <v>707</v>
      </c>
      <c r="D105" s="210" t="s">
        <v>572</v>
      </c>
      <c r="E105" s="275" t="s">
        <v>708</v>
      </c>
    </row>
    <row r="106" spans="2:5" hidden="1">
      <c r="B106" s="208" t="s">
        <v>534</v>
      </c>
      <c r="C106" s="240" t="s">
        <v>709</v>
      </c>
      <c r="D106" s="210" t="s">
        <v>572</v>
      </c>
      <c r="E106" s="275" t="s">
        <v>708</v>
      </c>
    </row>
    <row r="107" spans="2:5" hidden="1">
      <c r="B107" s="208" t="s">
        <v>534</v>
      </c>
      <c r="C107" s="240" t="s">
        <v>710</v>
      </c>
      <c r="D107" s="210" t="s">
        <v>572</v>
      </c>
      <c r="E107" s="275" t="s">
        <v>708</v>
      </c>
    </row>
    <row r="108" spans="2:5" hidden="1">
      <c r="B108" s="208" t="s">
        <v>534</v>
      </c>
      <c r="C108" s="240" t="s">
        <v>711</v>
      </c>
      <c r="D108" s="210" t="s">
        <v>572</v>
      </c>
      <c r="E108" s="275" t="s">
        <v>708</v>
      </c>
    </row>
    <row r="109" spans="2:5" s="342" customFormat="1" hidden="1">
      <c r="B109" s="203" t="s">
        <v>534</v>
      </c>
      <c r="C109" s="332" t="s">
        <v>712</v>
      </c>
      <c r="E109" s="349"/>
    </row>
    <row r="110" spans="2:5" hidden="1">
      <c r="B110" s="208" t="s">
        <v>534</v>
      </c>
      <c r="C110" s="240" t="s">
        <v>713</v>
      </c>
      <c r="D110" s="210" t="s">
        <v>657</v>
      </c>
      <c r="E110" s="275" t="s">
        <v>714</v>
      </c>
    </row>
    <row r="111" spans="2:5" ht="15.75" hidden="1" thickBot="1">
      <c r="B111" s="208" t="s">
        <v>534</v>
      </c>
      <c r="C111" s="286" t="s">
        <v>601</v>
      </c>
      <c r="D111" s="210" t="s">
        <v>657</v>
      </c>
      <c r="E111" s="313" t="s">
        <v>602</v>
      </c>
    </row>
    <row r="112" spans="2:5" ht="15.75" hidden="1" thickBot="1">
      <c r="B112" s="208" t="s">
        <v>534</v>
      </c>
      <c r="C112" s="321" t="s">
        <v>604</v>
      </c>
      <c r="D112" s="210" t="s">
        <v>657</v>
      </c>
      <c r="E112" s="313" t="s">
        <v>605</v>
      </c>
    </row>
    <row r="113" spans="2:5" ht="15.75" hidden="1" thickBot="1">
      <c r="B113" s="208" t="s">
        <v>534</v>
      </c>
      <c r="C113" s="223" t="s">
        <v>606</v>
      </c>
      <c r="D113" s="210" t="s">
        <v>657</v>
      </c>
      <c r="E113" s="313" t="s">
        <v>607</v>
      </c>
    </row>
    <row r="114" spans="2:5" ht="15.75" hidden="1" thickBot="1">
      <c r="B114" s="208" t="s">
        <v>534</v>
      </c>
      <c r="C114" s="223" t="s">
        <v>608</v>
      </c>
      <c r="D114" s="210" t="s">
        <v>657</v>
      </c>
      <c r="E114" s="313" t="s">
        <v>607</v>
      </c>
    </row>
    <row r="115" spans="2:5" ht="15.75" hidden="1" thickBot="1">
      <c r="B115" s="208" t="s">
        <v>534</v>
      </c>
      <c r="C115" s="223" t="s">
        <v>609</v>
      </c>
      <c r="D115" s="210" t="s">
        <v>657</v>
      </c>
      <c r="E115" s="313" t="s">
        <v>607</v>
      </c>
    </row>
    <row r="116" spans="2:5" s="342" customFormat="1" hidden="1">
      <c r="B116" s="203" t="s">
        <v>534</v>
      </c>
      <c r="C116" s="332" t="s">
        <v>715</v>
      </c>
      <c r="E116" s="349"/>
    </row>
    <row r="117" spans="2:5" hidden="1">
      <c r="B117" s="208" t="s">
        <v>534</v>
      </c>
      <c r="C117" s="240" t="s">
        <v>716</v>
      </c>
      <c r="D117" s="210" t="s">
        <v>623</v>
      </c>
      <c r="E117" s="275" t="s">
        <v>717</v>
      </c>
    </row>
    <row r="118" spans="2:5" hidden="1">
      <c r="B118" s="208" t="s">
        <v>534</v>
      </c>
      <c r="C118" s="240" t="s">
        <v>718</v>
      </c>
      <c r="D118" s="210" t="s">
        <v>623</v>
      </c>
      <c r="E118" s="275" t="s">
        <v>719</v>
      </c>
    </row>
    <row r="119" spans="2:5" hidden="1">
      <c r="B119" s="208" t="s">
        <v>534</v>
      </c>
      <c r="C119" s="240" t="s">
        <v>720</v>
      </c>
      <c r="D119" s="210" t="s">
        <v>623</v>
      </c>
      <c r="E119" s="275" t="s">
        <v>719</v>
      </c>
    </row>
    <row r="120" spans="2:5" hidden="1">
      <c r="B120" s="208" t="s">
        <v>534</v>
      </c>
      <c r="C120" s="240" t="s">
        <v>721</v>
      </c>
      <c r="D120" s="210" t="s">
        <v>623</v>
      </c>
      <c r="E120" s="275" t="s">
        <v>722</v>
      </c>
    </row>
    <row r="121" spans="2:5" hidden="1">
      <c r="B121" s="208" t="s">
        <v>534</v>
      </c>
      <c r="C121" s="240" t="s">
        <v>723</v>
      </c>
      <c r="D121" s="210" t="s">
        <v>623</v>
      </c>
      <c r="E121" s="275" t="s">
        <v>724</v>
      </c>
    </row>
    <row r="122" spans="2:5" hidden="1">
      <c r="B122" s="208" t="s">
        <v>534</v>
      </c>
      <c r="C122" s="240" t="s">
        <v>725</v>
      </c>
      <c r="D122" s="210" t="s">
        <v>623</v>
      </c>
      <c r="E122" s="275" t="s">
        <v>724</v>
      </c>
    </row>
    <row r="123" spans="2:5" s="342" customFormat="1" hidden="1">
      <c r="B123" s="203" t="s">
        <v>534</v>
      </c>
      <c r="C123" s="332" t="s">
        <v>726</v>
      </c>
      <c r="E123" s="349"/>
    </row>
    <row r="124" spans="2:5" hidden="1">
      <c r="B124" s="208" t="s">
        <v>534</v>
      </c>
      <c r="C124" s="344" t="s">
        <v>727</v>
      </c>
      <c r="D124" s="210" t="s">
        <v>629</v>
      </c>
      <c r="E124" s="275" t="s">
        <v>728</v>
      </c>
    </row>
    <row r="125" spans="2:5" hidden="1">
      <c r="B125" s="208" t="s">
        <v>534</v>
      </c>
      <c r="C125" s="344" t="s">
        <v>729</v>
      </c>
      <c r="D125" s="210" t="s">
        <v>629</v>
      </c>
      <c r="E125" s="275" t="s">
        <v>730</v>
      </c>
    </row>
    <row r="126" spans="2:5" hidden="1">
      <c r="B126" s="208" t="s">
        <v>534</v>
      </c>
      <c r="C126" s="344" t="s">
        <v>731</v>
      </c>
      <c r="D126" s="210" t="s">
        <v>629</v>
      </c>
      <c r="E126" s="275" t="s">
        <v>730</v>
      </c>
    </row>
    <row r="127" spans="2:5" ht="15.75" hidden="1" thickBot="1">
      <c r="B127" s="208" t="s">
        <v>534</v>
      </c>
      <c r="C127" s="350" t="s">
        <v>611</v>
      </c>
      <c r="D127" s="210" t="s">
        <v>538</v>
      </c>
      <c r="E127" s="313" t="s">
        <v>612</v>
      </c>
    </row>
    <row r="128" spans="2:5" ht="15.75" hidden="1" thickBot="1">
      <c r="B128" s="208" t="s">
        <v>534</v>
      </c>
      <c r="C128" s="350" t="s">
        <v>614</v>
      </c>
      <c r="D128" s="210" t="s">
        <v>538</v>
      </c>
      <c r="E128" s="313" t="s">
        <v>615</v>
      </c>
    </row>
    <row r="129" spans="1:5" hidden="1">
      <c r="B129" s="208" t="s">
        <v>534</v>
      </c>
      <c r="C129" s="350" t="s">
        <v>616</v>
      </c>
      <c r="D129" s="210" t="s">
        <v>538</v>
      </c>
      <c r="E129" s="275" t="s">
        <v>732</v>
      </c>
    </row>
    <row r="130" spans="1:5" hidden="1">
      <c r="B130" s="329" t="s">
        <v>534</v>
      </c>
      <c r="C130" s="350" t="s">
        <v>618</v>
      </c>
      <c r="D130" s="346" t="s">
        <v>538</v>
      </c>
      <c r="E130" s="275" t="s">
        <v>732</v>
      </c>
    </row>
    <row r="131" spans="1:5" s="351" customFormat="1" hidden="1">
      <c r="B131" s="220" t="s">
        <v>534</v>
      </c>
      <c r="C131" s="352" t="s">
        <v>733</v>
      </c>
      <c r="E131" s="353"/>
    </row>
    <row r="132" spans="1:5" hidden="1">
      <c r="B132" s="354" t="s">
        <v>534</v>
      </c>
      <c r="C132" s="344" t="s">
        <v>734</v>
      </c>
      <c r="D132" s="355" t="s">
        <v>572</v>
      </c>
      <c r="E132" s="275" t="s">
        <v>735</v>
      </c>
    </row>
    <row r="133" spans="1:5" hidden="1">
      <c r="B133" s="356" t="s">
        <v>534</v>
      </c>
      <c r="C133" s="344" t="s">
        <v>736</v>
      </c>
      <c r="D133" s="357" t="s">
        <v>572</v>
      </c>
      <c r="E133" s="275" t="s">
        <v>737</v>
      </c>
    </row>
    <row r="134" spans="1:5" hidden="1">
      <c r="B134" s="356" t="s">
        <v>534</v>
      </c>
      <c r="C134" s="344" t="s">
        <v>738</v>
      </c>
      <c r="D134" s="357" t="s">
        <v>572</v>
      </c>
      <c r="E134" s="275" t="s">
        <v>739</v>
      </c>
    </row>
    <row r="135" spans="1:5" hidden="1">
      <c r="B135" s="356" t="s">
        <v>534</v>
      </c>
      <c r="C135" s="344" t="s">
        <v>740</v>
      </c>
      <c r="D135" s="357" t="s">
        <v>572</v>
      </c>
      <c r="E135" s="275" t="s">
        <v>739</v>
      </c>
    </row>
    <row r="136" spans="1:5" hidden="1">
      <c r="B136" s="356" t="s">
        <v>534</v>
      </c>
      <c r="C136" s="344" t="s">
        <v>741</v>
      </c>
      <c r="D136" s="357" t="s">
        <v>572</v>
      </c>
      <c r="E136" s="275" t="s">
        <v>739</v>
      </c>
    </row>
    <row r="137" spans="1:5" ht="15" hidden="1">
      <c r="B137" s="356" t="s">
        <v>534</v>
      </c>
      <c r="C137" s="344" t="s">
        <v>742</v>
      </c>
      <c r="D137" s="357" t="s">
        <v>657</v>
      </c>
      <c r="E137" s="338" t="s">
        <v>688</v>
      </c>
    </row>
    <row r="138" spans="1:5" ht="15" hidden="1">
      <c r="B138" s="358" t="s">
        <v>534</v>
      </c>
      <c r="C138" s="344" t="s">
        <v>743</v>
      </c>
      <c r="D138" s="359" t="s">
        <v>629</v>
      </c>
      <c r="E138" s="338" t="s">
        <v>688</v>
      </c>
    </row>
    <row r="139" spans="1:5" ht="15" hidden="1">
      <c r="A139" s="344"/>
      <c r="B139" s="356"/>
      <c r="C139" s="344"/>
      <c r="D139" s="357"/>
      <c r="E139" s="347"/>
    </row>
    <row r="140" spans="1:5" hidden="1">
      <c r="C140" s="344"/>
      <c r="E140" s="275"/>
    </row>
    <row r="141" spans="1:5" s="351" customFormat="1" hidden="1">
      <c r="B141" s="360" t="s">
        <v>744</v>
      </c>
      <c r="C141" s="360" t="s">
        <v>745</v>
      </c>
      <c r="E141" s="353"/>
    </row>
    <row r="142" spans="1:5" ht="15" hidden="1">
      <c r="A142" s="344"/>
      <c r="B142" s="361" t="s">
        <v>746</v>
      </c>
      <c r="C142" s="362" t="s">
        <v>747</v>
      </c>
      <c r="D142" s="320" t="s">
        <v>657</v>
      </c>
      <c r="E142" s="275" t="s">
        <v>748</v>
      </c>
    </row>
    <row r="143" spans="1:5" ht="15" hidden="1">
      <c r="A143" s="344"/>
      <c r="B143" s="325" t="s">
        <v>746</v>
      </c>
      <c r="C143" s="362" t="s">
        <v>749</v>
      </c>
      <c r="D143" s="210" t="s">
        <v>657</v>
      </c>
      <c r="E143" s="363" t="s">
        <v>750</v>
      </c>
    </row>
    <row r="144" spans="1:5" ht="15" hidden="1">
      <c r="A144" s="344"/>
      <c r="B144" s="325" t="s">
        <v>746</v>
      </c>
      <c r="C144" s="362" t="s">
        <v>751</v>
      </c>
      <c r="D144" s="210" t="s">
        <v>657</v>
      </c>
      <c r="E144" s="363" t="s">
        <v>752</v>
      </c>
    </row>
    <row r="145" spans="1:5" ht="15" hidden="1">
      <c r="A145" s="344"/>
      <c r="B145" s="325" t="s">
        <v>746</v>
      </c>
      <c r="C145" s="362" t="s">
        <v>753</v>
      </c>
      <c r="D145" s="210" t="s">
        <v>657</v>
      </c>
      <c r="E145" s="363" t="s">
        <v>754</v>
      </c>
    </row>
    <row r="146" spans="1:5" ht="15" hidden="1">
      <c r="A146" s="344"/>
      <c r="B146" s="325" t="s">
        <v>746</v>
      </c>
      <c r="C146" s="362" t="s">
        <v>755</v>
      </c>
      <c r="D146" s="210" t="s">
        <v>657</v>
      </c>
      <c r="E146" s="363" t="s">
        <v>756</v>
      </c>
    </row>
    <row r="147" spans="1:5" ht="15" hidden="1">
      <c r="A147" s="344"/>
      <c r="B147" s="325" t="s">
        <v>746</v>
      </c>
      <c r="C147" s="362" t="s">
        <v>757</v>
      </c>
      <c r="D147" s="210" t="s">
        <v>657</v>
      </c>
      <c r="E147" s="363" t="s">
        <v>758</v>
      </c>
    </row>
    <row r="148" spans="1:5" ht="15" hidden="1">
      <c r="A148" s="344"/>
      <c r="B148" s="325" t="s">
        <v>746</v>
      </c>
      <c r="C148" s="362" t="s">
        <v>759</v>
      </c>
      <c r="D148" s="210" t="s">
        <v>657</v>
      </c>
      <c r="E148" s="363" t="s">
        <v>760</v>
      </c>
    </row>
    <row r="149" spans="1:5" ht="15" hidden="1">
      <c r="A149" s="344"/>
      <c r="B149" s="325" t="s">
        <v>746</v>
      </c>
      <c r="C149" s="362" t="s">
        <v>761</v>
      </c>
      <c r="D149" s="210" t="s">
        <v>657</v>
      </c>
      <c r="E149" s="363" t="s">
        <v>762</v>
      </c>
    </row>
    <row r="150" spans="1:5" ht="15" hidden="1">
      <c r="A150" s="344"/>
      <c r="B150" s="325" t="s">
        <v>746</v>
      </c>
      <c r="C150" s="362" t="s">
        <v>763</v>
      </c>
      <c r="D150" s="210" t="s">
        <v>657</v>
      </c>
      <c r="E150" s="363" t="s">
        <v>764</v>
      </c>
    </row>
    <row r="151" spans="1:5" ht="15" hidden="1">
      <c r="A151" s="344"/>
      <c r="B151" s="325" t="s">
        <v>746</v>
      </c>
      <c r="C151" s="362" t="s">
        <v>765</v>
      </c>
      <c r="D151" s="210" t="s">
        <v>657</v>
      </c>
      <c r="E151" s="363" t="s">
        <v>766</v>
      </c>
    </row>
    <row r="152" spans="1:5" ht="15" hidden="1">
      <c r="A152" s="344"/>
      <c r="B152" s="325" t="s">
        <v>746</v>
      </c>
      <c r="C152" s="362" t="s">
        <v>767</v>
      </c>
      <c r="D152" s="210" t="s">
        <v>657</v>
      </c>
      <c r="E152" s="363" t="s">
        <v>768</v>
      </c>
    </row>
    <row r="153" spans="1:5" ht="15" hidden="1">
      <c r="A153" s="344"/>
      <c r="B153" s="325" t="s">
        <v>746</v>
      </c>
      <c r="C153" s="362" t="s">
        <v>769</v>
      </c>
      <c r="D153" s="210" t="s">
        <v>657</v>
      </c>
      <c r="E153" s="363" t="s">
        <v>770</v>
      </c>
    </row>
    <row r="154" spans="1:5" ht="15" hidden="1">
      <c r="A154" s="344"/>
      <c r="B154" s="325" t="s">
        <v>746</v>
      </c>
      <c r="C154" s="362" t="s">
        <v>771</v>
      </c>
      <c r="D154" s="210" t="s">
        <v>657</v>
      </c>
      <c r="E154" s="363" t="s">
        <v>772</v>
      </c>
    </row>
    <row r="155" spans="1:5" ht="15" hidden="1">
      <c r="A155" s="344"/>
      <c r="B155" s="325" t="s">
        <v>746</v>
      </c>
      <c r="C155" s="362" t="s">
        <v>773</v>
      </c>
      <c r="D155" s="210" t="s">
        <v>657</v>
      </c>
      <c r="E155" s="363" t="s">
        <v>774</v>
      </c>
    </row>
    <row r="156" spans="1:5" ht="15" hidden="1">
      <c r="A156" s="344"/>
      <c r="B156" s="325" t="s">
        <v>746</v>
      </c>
      <c r="C156" s="362" t="s">
        <v>775</v>
      </c>
      <c r="D156" s="210" t="s">
        <v>657</v>
      </c>
      <c r="E156" s="363" t="s">
        <v>776</v>
      </c>
    </row>
    <row r="157" spans="1:5" ht="15" hidden="1">
      <c r="A157" s="344"/>
      <c r="B157" s="325" t="s">
        <v>746</v>
      </c>
      <c r="C157" s="362" t="s">
        <v>777</v>
      </c>
      <c r="D157" s="210" t="s">
        <v>657</v>
      </c>
      <c r="E157" s="363" t="s">
        <v>778</v>
      </c>
    </row>
    <row r="158" spans="1:5" ht="15" hidden="1">
      <c r="A158" s="344"/>
      <c r="B158" s="325" t="s">
        <v>746</v>
      </c>
      <c r="C158" s="362" t="s">
        <v>779</v>
      </c>
      <c r="D158" s="210" t="s">
        <v>657</v>
      </c>
      <c r="E158" s="363" t="s">
        <v>780</v>
      </c>
    </row>
    <row r="159" spans="1:5" ht="15" hidden="1">
      <c r="A159" s="344"/>
      <c r="B159" s="325" t="s">
        <v>746</v>
      </c>
      <c r="C159" s="362" t="s">
        <v>781</v>
      </c>
      <c r="D159" s="210" t="s">
        <v>657</v>
      </c>
      <c r="E159" s="363" t="s">
        <v>782</v>
      </c>
    </row>
    <row r="160" spans="1:5" ht="15" hidden="1">
      <c r="A160" s="344"/>
      <c r="B160" s="325" t="s">
        <v>746</v>
      </c>
      <c r="C160" s="362" t="s">
        <v>783</v>
      </c>
      <c r="D160" s="210" t="s">
        <v>657</v>
      </c>
      <c r="E160" s="363" t="s">
        <v>784</v>
      </c>
    </row>
    <row r="161" spans="1:5" ht="15" hidden="1">
      <c r="A161" s="344"/>
      <c r="B161" s="325" t="s">
        <v>746</v>
      </c>
      <c r="C161" s="362" t="s">
        <v>785</v>
      </c>
      <c r="D161" s="210" t="s">
        <v>657</v>
      </c>
      <c r="E161" s="363" t="s">
        <v>786</v>
      </c>
    </row>
    <row r="162" spans="1:5" ht="15" hidden="1">
      <c r="A162" s="344"/>
      <c r="B162" s="325" t="s">
        <v>746</v>
      </c>
      <c r="C162" s="362" t="s">
        <v>787</v>
      </c>
      <c r="D162" s="210" t="s">
        <v>657</v>
      </c>
      <c r="E162" s="363" t="s">
        <v>788</v>
      </c>
    </row>
    <row r="163" spans="1:5" ht="15" hidden="1">
      <c r="A163" s="344"/>
      <c r="B163" s="325" t="s">
        <v>746</v>
      </c>
      <c r="C163" s="362" t="s">
        <v>789</v>
      </c>
      <c r="D163" s="210" t="s">
        <v>657</v>
      </c>
      <c r="E163" s="363" t="s">
        <v>790</v>
      </c>
    </row>
    <row r="164" spans="1:5" ht="15" hidden="1">
      <c r="A164" s="344"/>
      <c r="B164" s="325" t="s">
        <v>746</v>
      </c>
      <c r="C164" s="362" t="s">
        <v>791</v>
      </c>
      <c r="D164" s="210" t="s">
        <v>657</v>
      </c>
      <c r="E164" s="363" t="s">
        <v>792</v>
      </c>
    </row>
    <row r="165" spans="1:5" ht="15" hidden="1">
      <c r="A165" s="344"/>
      <c r="B165" s="325" t="s">
        <v>746</v>
      </c>
      <c r="C165" s="362" t="s">
        <v>793</v>
      </c>
      <c r="D165" s="210" t="s">
        <v>657</v>
      </c>
      <c r="E165" s="363" t="s">
        <v>794</v>
      </c>
    </row>
    <row r="166" spans="1:5" ht="15" hidden="1">
      <c r="A166" s="344"/>
      <c r="B166" s="325" t="s">
        <v>746</v>
      </c>
      <c r="C166" s="362" t="s">
        <v>795</v>
      </c>
      <c r="D166" s="210" t="s">
        <v>657</v>
      </c>
      <c r="E166" s="363" t="s">
        <v>796</v>
      </c>
    </row>
    <row r="167" spans="1:5" ht="15" hidden="1">
      <c r="A167" s="344"/>
      <c r="B167" s="325" t="s">
        <v>746</v>
      </c>
      <c r="C167" s="362" t="s">
        <v>797</v>
      </c>
      <c r="D167" s="210" t="s">
        <v>657</v>
      </c>
      <c r="E167" s="363" t="s">
        <v>798</v>
      </c>
    </row>
    <row r="168" spans="1:5" ht="15" hidden="1">
      <c r="A168" s="344"/>
      <c r="B168" s="325" t="s">
        <v>746</v>
      </c>
      <c r="C168" s="362" t="s">
        <v>799</v>
      </c>
      <c r="D168" s="210" t="s">
        <v>657</v>
      </c>
      <c r="E168" s="363" t="s">
        <v>800</v>
      </c>
    </row>
    <row r="169" spans="1:5" ht="15" hidden="1">
      <c r="A169" s="344"/>
      <c r="B169" s="325" t="s">
        <v>746</v>
      </c>
      <c r="C169" s="362" t="s">
        <v>801</v>
      </c>
      <c r="D169" s="210" t="s">
        <v>657</v>
      </c>
      <c r="E169" s="363" t="s">
        <v>802</v>
      </c>
    </row>
    <row r="170" spans="1:5" hidden="1">
      <c r="E170" s="275"/>
    </row>
    <row r="171" spans="1:5" hidden="1">
      <c r="E171" s="275"/>
    </row>
    <row r="172" spans="1:5" hidden="1">
      <c r="E172" s="275"/>
    </row>
    <row r="173" spans="1:5" hidden="1">
      <c r="E173" s="275"/>
    </row>
    <row r="174" spans="1:5" hidden="1">
      <c r="E174" s="275"/>
    </row>
    <row r="175" spans="1:5" hidden="1">
      <c r="E175" s="275"/>
    </row>
    <row r="176" spans="1:5" hidden="1">
      <c r="E176" s="275"/>
    </row>
    <row r="177" spans="5:5" hidden="1">
      <c r="E177" s="275"/>
    </row>
    <row r="178" spans="5:5">
      <c r="E178" s="275"/>
    </row>
    <row r="179" spans="5:5">
      <c r="E179" s="275"/>
    </row>
    <row r="180" spans="5:5">
      <c r="E180" s="275"/>
    </row>
    <row r="181" spans="5:5">
      <c r="E181" s="275"/>
    </row>
    <row r="182" spans="5:5">
      <c r="E182" s="275"/>
    </row>
    <row r="183" spans="5:5">
      <c r="E183" s="275"/>
    </row>
    <row r="184" spans="5:5">
      <c r="E184" s="275"/>
    </row>
    <row r="185" spans="5:5">
      <c r="E185" s="275"/>
    </row>
    <row r="186" spans="5:5">
      <c r="E186" s="275"/>
    </row>
    <row r="187" spans="5:5">
      <c r="E187" s="275"/>
    </row>
    <row r="188" spans="5:5">
      <c r="E188" s="275"/>
    </row>
    <row r="189" spans="5:5">
      <c r="E189" s="275"/>
    </row>
    <row r="190" spans="5:5">
      <c r="E190" s="275"/>
    </row>
    <row r="191" spans="5:5">
      <c r="E191" s="275"/>
    </row>
    <row r="192" spans="5:5">
      <c r="E192" s="275"/>
    </row>
    <row r="193" spans="5:5">
      <c r="E193" s="275"/>
    </row>
    <row r="194" spans="5:5">
      <c r="E194" s="275"/>
    </row>
    <row r="195" spans="5:5">
      <c r="E195" s="275"/>
    </row>
    <row r="196" spans="5:5">
      <c r="E196" s="275"/>
    </row>
    <row r="197" spans="5:5">
      <c r="E197" s="275"/>
    </row>
    <row r="198" spans="5:5">
      <c r="E198" s="275"/>
    </row>
    <row r="199" spans="5:5">
      <c r="E199" s="275"/>
    </row>
    <row r="200" spans="5:5">
      <c r="E200" s="275"/>
    </row>
    <row r="201" spans="5:5">
      <c r="E201" s="275"/>
    </row>
    <row r="202" spans="5:5">
      <c r="E202" s="275"/>
    </row>
    <row r="203" spans="5:5">
      <c r="E203" s="275"/>
    </row>
    <row r="204" spans="5:5">
      <c r="E204" s="275"/>
    </row>
    <row r="205" spans="5:5">
      <c r="E205" s="275"/>
    </row>
    <row r="206" spans="5:5">
      <c r="E206" s="275"/>
    </row>
    <row r="207" spans="5:5">
      <c r="E207" s="275"/>
    </row>
    <row r="208" spans="5:5">
      <c r="E208" s="275"/>
    </row>
    <row r="209" spans="5:5">
      <c r="E209" s="275"/>
    </row>
    <row r="210" spans="5:5">
      <c r="E210" s="275"/>
    </row>
    <row r="211" spans="5:5">
      <c r="E211" s="275"/>
    </row>
    <row r="212" spans="5:5">
      <c r="E212" s="275"/>
    </row>
    <row r="213" spans="5:5">
      <c r="E213" s="275"/>
    </row>
    <row r="214" spans="5:5">
      <c r="E214" s="275"/>
    </row>
    <row r="215" spans="5:5">
      <c r="E215" s="275"/>
    </row>
    <row r="216" spans="5:5">
      <c r="E216" s="275"/>
    </row>
    <row r="217" spans="5:5">
      <c r="E217" s="275"/>
    </row>
    <row r="218" spans="5:5">
      <c r="E218" s="275"/>
    </row>
    <row r="219" spans="5:5">
      <c r="E219" s="275"/>
    </row>
    <row r="220" spans="5:5">
      <c r="E220" s="275"/>
    </row>
    <row r="221" spans="5:5">
      <c r="E221" s="275"/>
    </row>
    <row r="222" spans="5:5">
      <c r="E222" s="275"/>
    </row>
    <row r="223" spans="5:5">
      <c r="E223" s="275"/>
    </row>
    <row r="224" spans="5:5">
      <c r="E224" s="275"/>
    </row>
    <row r="225" spans="5:5">
      <c r="E225" s="275"/>
    </row>
    <row r="226" spans="5:5">
      <c r="E226" s="275"/>
    </row>
    <row r="227" spans="5:5">
      <c r="E227" s="275"/>
    </row>
    <row r="228" spans="5:5">
      <c r="E228" s="275"/>
    </row>
    <row r="229" spans="5:5">
      <c r="E229" s="275"/>
    </row>
    <row r="230" spans="5:5">
      <c r="E230" s="275"/>
    </row>
    <row r="231" spans="5:5">
      <c r="E231" s="275"/>
    </row>
    <row r="232" spans="5:5">
      <c r="E232" s="275"/>
    </row>
    <row r="233" spans="5:5">
      <c r="E233" s="275"/>
    </row>
    <row r="234" spans="5:5">
      <c r="E234" s="275"/>
    </row>
    <row r="235" spans="5:5">
      <c r="E235" s="275"/>
    </row>
    <row r="236" spans="5:5">
      <c r="E236" s="275"/>
    </row>
    <row r="237" spans="5:5">
      <c r="E237" s="275"/>
    </row>
    <row r="238" spans="5:5">
      <c r="E238" s="275"/>
    </row>
    <row r="239" spans="5:5">
      <c r="E239" s="275"/>
    </row>
    <row r="240" spans="5:5">
      <c r="E240" s="275"/>
    </row>
    <row r="241" spans="5:5">
      <c r="E241" s="275"/>
    </row>
    <row r="242" spans="5:5">
      <c r="E242" s="275"/>
    </row>
    <row r="243" spans="5:5">
      <c r="E243" s="275"/>
    </row>
    <row r="244" spans="5:5">
      <c r="E244" s="275"/>
    </row>
    <row r="245" spans="5:5">
      <c r="E245" s="275"/>
    </row>
    <row r="246" spans="5:5">
      <c r="E246" s="275"/>
    </row>
    <row r="247" spans="5:5">
      <c r="E247" s="275"/>
    </row>
    <row r="248" spans="5:5">
      <c r="E248" s="275"/>
    </row>
    <row r="249" spans="5:5">
      <c r="E249" s="275"/>
    </row>
    <row r="250" spans="5:5">
      <c r="E250" s="275"/>
    </row>
    <row r="251" spans="5:5">
      <c r="E251" s="275"/>
    </row>
    <row r="252" spans="5:5">
      <c r="E252" s="275"/>
    </row>
    <row r="253" spans="5:5">
      <c r="E253" s="275"/>
    </row>
    <row r="254" spans="5:5">
      <c r="E254" s="275"/>
    </row>
    <row r="255" spans="5:5">
      <c r="E255" s="275"/>
    </row>
    <row r="256" spans="5:5">
      <c r="E256" s="275"/>
    </row>
    <row r="257" spans="5:5">
      <c r="E257" s="275"/>
    </row>
    <row r="258" spans="5:5">
      <c r="E258" s="275"/>
    </row>
    <row r="259" spans="5:5">
      <c r="E259" s="275"/>
    </row>
    <row r="260" spans="5:5">
      <c r="E260" s="275"/>
    </row>
    <row r="261" spans="5:5">
      <c r="E261" s="275"/>
    </row>
    <row r="262" spans="5:5">
      <c r="E262" s="275"/>
    </row>
    <row r="263" spans="5:5">
      <c r="E263" s="275"/>
    </row>
    <row r="264" spans="5:5">
      <c r="E264" s="275"/>
    </row>
    <row r="265" spans="5:5">
      <c r="E265" s="275"/>
    </row>
    <row r="266" spans="5:5">
      <c r="E266" s="275"/>
    </row>
    <row r="267" spans="5:5">
      <c r="E267" s="275"/>
    </row>
    <row r="268" spans="5:5">
      <c r="E268" s="275"/>
    </row>
    <row r="269" spans="5:5">
      <c r="E269" s="275"/>
    </row>
    <row r="270" spans="5:5">
      <c r="E270" s="275"/>
    </row>
    <row r="271" spans="5:5">
      <c r="E271" s="275"/>
    </row>
    <row r="272" spans="5:5">
      <c r="E272" s="275"/>
    </row>
    <row r="273" spans="5:5">
      <c r="E273" s="275"/>
    </row>
    <row r="274" spans="5:5">
      <c r="E274" s="275"/>
    </row>
    <row r="275" spans="5:5">
      <c r="E275" s="275"/>
    </row>
    <row r="276" spans="5:5">
      <c r="E276" s="275"/>
    </row>
    <row r="277" spans="5:5">
      <c r="E277" s="275"/>
    </row>
    <row r="278" spans="5:5">
      <c r="E278" s="275"/>
    </row>
    <row r="279" spans="5:5">
      <c r="E279" s="275"/>
    </row>
    <row r="280" spans="5:5">
      <c r="E280" s="275"/>
    </row>
    <row r="281" spans="5:5">
      <c r="E281" s="275"/>
    </row>
    <row r="282" spans="5:5">
      <c r="E282" s="275"/>
    </row>
    <row r="283" spans="5:5">
      <c r="E283" s="275"/>
    </row>
    <row r="284" spans="5:5">
      <c r="E284" s="275"/>
    </row>
    <row r="285" spans="5:5">
      <c r="E285" s="275"/>
    </row>
    <row r="286" spans="5:5">
      <c r="E286" s="275"/>
    </row>
    <row r="287" spans="5:5">
      <c r="E287" s="275"/>
    </row>
    <row r="288" spans="5:5">
      <c r="E288" s="275"/>
    </row>
    <row r="289" spans="5:5">
      <c r="E289" s="275"/>
    </row>
    <row r="290" spans="5:5">
      <c r="E290" s="275"/>
    </row>
    <row r="291" spans="5:5">
      <c r="E291" s="275"/>
    </row>
    <row r="292" spans="5:5">
      <c r="E292" s="275"/>
    </row>
    <row r="293" spans="5:5">
      <c r="E293" s="275"/>
    </row>
    <row r="294" spans="5:5">
      <c r="E294" s="275"/>
    </row>
    <row r="295" spans="5:5">
      <c r="E295" s="275"/>
    </row>
    <row r="296" spans="5:5">
      <c r="E296" s="275"/>
    </row>
    <row r="297" spans="5:5">
      <c r="E297" s="275"/>
    </row>
    <row r="298" spans="5:5">
      <c r="E298" s="275"/>
    </row>
    <row r="299" spans="5:5">
      <c r="E299" s="275"/>
    </row>
    <row r="300" spans="5:5">
      <c r="E300" s="275"/>
    </row>
    <row r="301" spans="5:5">
      <c r="E301" s="275"/>
    </row>
    <row r="302" spans="5:5">
      <c r="E302" s="275"/>
    </row>
    <row r="303" spans="5:5">
      <c r="E303" s="275"/>
    </row>
    <row r="304" spans="5:5">
      <c r="E304" s="275"/>
    </row>
    <row r="305" spans="5:5">
      <c r="E305" s="275"/>
    </row>
    <row r="306" spans="5:5">
      <c r="E306" s="275"/>
    </row>
    <row r="307" spans="5:5">
      <c r="E307" s="275"/>
    </row>
    <row r="308" spans="5:5">
      <c r="E308" s="275"/>
    </row>
    <row r="309" spans="5:5">
      <c r="E309" s="275"/>
    </row>
    <row r="310" spans="5:5">
      <c r="E310" s="275"/>
    </row>
    <row r="311" spans="5:5">
      <c r="E311" s="275"/>
    </row>
    <row r="312" spans="5:5">
      <c r="E312" s="275"/>
    </row>
    <row r="313" spans="5:5">
      <c r="E313" s="275"/>
    </row>
    <row r="314" spans="5:5">
      <c r="E314" s="275"/>
    </row>
    <row r="315" spans="5:5">
      <c r="E315" s="275"/>
    </row>
    <row r="316" spans="5:5">
      <c r="E316" s="275"/>
    </row>
    <row r="317" spans="5:5">
      <c r="E317" s="275"/>
    </row>
    <row r="318" spans="5:5">
      <c r="E318" s="275"/>
    </row>
    <row r="319" spans="5:5">
      <c r="E319" s="275"/>
    </row>
    <row r="320" spans="5:5">
      <c r="E320" s="275"/>
    </row>
    <row r="321" spans="5:5">
      <c r="E321" s="275"/>
    </row>
    <row r="322" spans="5:5">
      <c r="E322" s="275"/>
    </row>
    <row r="323" spans="5:5">
      <c r="E323" s="275"/>
    </row>
    <row r="324" spans="5:5">
      <c r="E324" s="275"/>
    </row>
    <row r="325" spans="5:5">
      <c r="E325" s="275"/>
    </row>
    <row r="326" spans="5:5">
      <c r="E326" s="275"/>
    </row>
    <row r="327" spans="5:5">
      <c r="E327" s="275"/>
    </row>
    <row r="328" spans="5:5">
      <c r="E328" s="275"/>
    </row>
    <row r="329" spans="5:5">
      <c r="E329" s="275"/>
    </row>
    <row r="330" spans="5:5">
      <c r="E330" s="275"/>
    </row>
    <row r="331" spans="5:5">
      <c r="E331" s="275"/>
    </row>
    <row r="332" spans="5:5">
      <c r="E332" s="275"/>
    </row>
    <row r="333" spans="5:5">
      <c r="E333" s="275"/>
    </row>
    <row r="334" spans="5:5">
      <c r="E334" s="275"/>
    </row>
    <row r="335" spans="5:5">
      <c r="E335" s="275"/>
    </row>
    <row r="336" spans="5:5">
      <c r="E336" s="275"/>
    </row>
    <row r="337" spans="5:5">
      <c r="E337" s="275"/>
    </row>
    <row r="338" spans="5:5">
      <c r="E338" s="275"/>
    </row>
    <row r="339" spans="5:5">
      <c r="E339" s="275"/>
    </row>
    <row r="340" spans="5:5">
      <c r="E340" s="275"/>
    </row>
    <row r="341" spans="5:5">
      <c r="E341" s="275"/>
    </row>
    <row r="342" spans="5:5">
      <c r="E342" s="275"/>
    </row>
    <row r="343" spans="5:5">
      <c r="E343" s="275"/>
    </row>
    <row r="344" spans="5:5">
      <c r="E344" s="275"/>
    </row>
    <row r="345" spans="5:5">
      <c r="E345" s="275"/>
    </row>
    <row r="346" spans="5:5">
      <c r="E346" s="275"/>
    </row>
    <row r="347" spans="5:5">
      <c r="E347" s="275"/>
    </row>
    <row r="348" spans="5:5">
      <c r="E348" s="275"/>
    </row>
    <row r="349" spans="5:5">
      <c r="E349" s="275"/>
    </row>
    <row r="350" spans="5:5">
      <c r="E350" s="275"/>
    </row>
    <row r="351" spans="5:5">
      <c r="E351" s="275"/>
    </row>
    <row r="352" spans="5:5">
      <c r="E352" s="275"/>
    </row>
    <row r="353" spans="5:5">
      <c r="E353" s="275"/>
    </row>
    <row r="354" spans="5:5">
      <c r="E354" s="275"/>
    </row>
    <row r="355" spans="5:5">
      <c r="E355" s="275"/>
    </row>
    <row r="356" spans="5:5">
      <c r="E356" s="275"/>
    </row>
    <row r="357" spans="5:5">
      <c r="E357" s="275"/>
    </row>
    <row r="358" spans="5:5">
      <c r="E358" s="275"/>
    </row>
    <row r="359" spans="5:5">
      <c r="E359" s="275"/>
    </row>
    <row r="360" spans="5:5">
      <c r="E360" s="275"/>
    </row>
    <row r="361" spans="5:5">
      <c r="E361" s="275"/>
    </row>
    <row r="362" spans="5:5">
      <c r="E362" s="275"/>
    </row>
    <row r="363" spans="5:5">
      <c r="E363" s="275"/>
    </row>
    <row r="364" spans="5:5">
      <c r="E364" s="275"/>
    </row>
    <row r="365" spans="5:5">
      <c r="E365" s="275"/>
    </row>
    <row r="366" spans="5:5">
      <c r="E366" s="275"/>
    </row>
    <row r="367" spans="5:5">
      <c r="E367" s="275"/>
    </row>
    <row r="368" spans="5:5">
      <c r="E368" s="275"/>
    </row>
    <row r="369" spans="5:5">
      <c r="E369" s="275"/>
    </row>
    <row r="370" spans="5:5">
      <c r="E370" s="275"/>
    </row>
    <row r="371" spans="5:5">
      <c r="E371" s="275"/>
    </row>
    <row r="372" spans="5:5">
      <c r="E372" s="275"/>
    </row>
    <row r="373" spans="5:5">
      <c r="E373" s="275"/>
    </row>
    <row r="374" spans="5:5">
      <c r="E374" s="275"/>
    </row>
    <row r="375" spans="5:5">
      <c r="E375" s="275"/>
    </row>
    <row r="376" spans="5:5">
      <c r="E376" s="275"/>
    </row>
    <row r="377" spans="5:5">
      <c r="E377" s="275"/>
    </row>
    <row r="378" spans="5:5">
      <c r="E378" s="275"/>
    </row>
    <row r="379" spans="5:5">
      <c r="E379" s="275"/>
    </row>
    <row r="380" spans="5:5">
      <c r="E380" s="275"/>
    </row>
    <row r="381" spans="5:5">
      <c r="E381" s="275"/>
    </row>
    <row r="382" spans="5:5">
      <c r="E382" s="275"/>
    </row>
    <row r="383" spans="5:5">
      <c r="E383" s="275"/>
    </row>
    <row r="384" spans="5:5">
      <c r="E384" s="275"/>
    </row>
    <row r="385" spans="5:5">
      <c r="E385" s="275"/>
    </row>
    <row r="386" spans="5:5">
      <c r="E386" s="275"/>
    </row>
    <row r="387" spans="5:5">
      <c r="E387" s="275"/>
    </row>
    <row r="388" spans="5:5">
      <c r="E388" s="275"/>
    </row>
    <row r="389" spans="5:5">
      <c r="E389" s="275"/>
    </row>
    <row r="390" spans="5:5">
      <c r="E390" s="275"/>
    </row>
    <row r="391" spans="5:5">
      <c r="E391" s="275"/>
    </row>
    <row r="392" spans="5:5">
      <c r="E392" s="275"/>
    </row>
    <row r="393" spans="5:5">
      <c r="E393" s="275"/>
    </row>
    <row r="394" spans="5:5">
      <c r="E394" s="275"/>
    </row>
    <row r="395" spans="5:5">
      <c r="E395" s="275"/>
    </row>
    <row r="396" spans="5:5">
      <c r="E396" s="275"/>
    </row>
    <row r="397" spans="5:5">
      <c r="E397" s="275"/>
    </row>
    <row r="398" spans="5:5">
      <c r="E398" s="275"/>
    </row>
    <row r="399" spans="5:5">
      <c r="E399" s="275"/>
    </row>
    <row r="400" spans="5:5">
      <c r="E400" s="275"/>
    </row>
    <row r="401" spans="5:5">
      <c r="E401" s="275"/>
    </row>
    <row r="402" spans="5:5">
      <c r="E402" s="275"/>
    </row>
    <row r="403" spans="5:5">
      <c r="E403" s="275"/>
    </row>
    <row r="404" spans="5:5">
      <c r="E404" s="275"/>
    </row>
    <row r="405" spans="5:5">
      <c r="E405" s="275"/>
    </row>
    <row r="406" spans="5:5">
      <c r="E406" s="275"/>
    </row>
    <row r="407" spans="5:5">
      <c r="E407" s="275"/>
    </row>
    <row r="408" spans="5:5">
      <c r="E408" s="275"/>
    </row>
    <row r="409" spans="5:5">
      <c r="E409" s="275"/>
    </row>
    <row r="410" spans="5:5">
      <c r="E410" s="275"/>
    </row>
    <row r="411" spans="5:5">
      <c r="E411" s="275"/>
    </row>
    <row r="412" spans="5:5">
      <c r="E412" s="275"/>
    </row>
    <row r="413" spans="5:5">
      <c r="E413" s="275"/>
    </row>
    <row r="414" spans="5:5">
      <c r="E414" s="275"/>
    </row>
    <row r="415" spans="5:5">
      <c r="E415" s="275"/>
    </row>
    <row r="416" spans="5:5">
      <c r="E416" s="275"/>
    </row>
    <row r="417" spans="5:5">
      <c r="E417" s="275"/>
    </row>
    <row r="418" spans="5:5">
      <c r="E418" s="275"/>
    </row>
    <row r="419" spans="5:5">
      <c r="E419" s="275"/>
    </row>
    <row r="420" spans="5:5">
      <c r="E420" s="275"/>
    </row>
    <row r="421" spans="5:5">
      <c r="E421" s="275"/>
    </row>
    <row r="422" spans="5:5">
      <c r="E422" s="275"/>
    </row>
    <row r="423" spans="5:5">
      <c r="E423" s="275"/>
    </row>
    <row r="424" spans="5:5">
      <c r="E424" s="275"/>
    </row>
    <row r="425" spans="5:5">
      <c r="E425" s="275"/>
    </row>
    <row r="426" spans="5:5">
      <c r="E426" s="275"/>
    </row>
    <row r="427" spans="5:5">
      <c r="E427" s="275"/>
    </row>
    <row r="428" spans="5:5">
      <c r="E428" s="275"/>
    </row>
    <row r="429" spans="5:5">
      <c r="E429" s="275"/>
    </row>
    <row r="430" spans="5:5">
      <c r="E430" s="275"/>
    </row>
    <row r="431" spans="5:5">
      <c r="E431" s="275"/>
    </row>
    <row r="432" spans="5:5">
      <c r="E432" s="275"/>
    </row>
    <row r="433" spans="5:5">
      <c r="E433" s="275"/>
    </row>
    <row r="434" spans="5:5">
      <c r="E434" s="275"/>
    </row>
    <row r="435" spans="5:5">
      <c r="E435" s="275"/>
    </row>
    <row r="436" spans="5:5">
      <c r="E436" s="275"/>
    </row>
    <row r="437" spans="5:5">
      <c r="E437" s="275"/>
    </row>
    <row r="438" spans="5:5">
      <c r="E438" s="275"/>
    </row>
    <row r="439" spans="5:5">
      <c r="E439" s="275"/>
    </row>
    <row r="440" spans="5:5">
      <c r="E440" s="275"/>
    </row>
    <row r="441" spans="5:5">
      <c r="E441" s="275"/>
    </row>
    <row r="442" spans="5:5">
      <c r="E442" s="275"/>
    </row>
    <row r="443" spans="5:5">
      <c r="E443" s="275"/>
    </row>
    <row r="444" spans="5:5">
      <c r="E444" s="275"/>
    </row>
    <row r="445" spans="5:5">
      <c r="E445" s="275"/>
    </row>
    <row r="446" spans="5:5">
      <c r="E446" s="275"/>
    </row>
    <row r="447" spans="5:5">
      <c r="E447" s="275"/>
    </row>
    <row r="448" spans="5:5">
      <c r="E448" s="275"/>
    </row>
    <row r="449" spans="5:5">
      <c r="E449" s="275"/>
    </row>
    <row r="450" spans="5:5">
      <c r="E450" s="275"/>
    </row>
    <row r="451" spans="5:5">
      <c r="E451" s="275"/>
    </row>
    <row r="452" spans="5:5">
      <c r="E452" s="275"/>
    </row>
    <row r="453" spans="5:5">
      <c r="E453" s="275"/>
    </row>
    <row r="454" spans="5:5">
      <c r="E454" s="275"/>
    </row>
    <row r="455" spans="5:5">
      <c r="E455" s="275"/>
    </row>
    <row r="456" spans="5:5">
      <c r="E456" s="275"/>
    </row>
    <row r="457" spans="5:5">
      <c r="E457" s="275"/>
    </row>
    <row r="458" spans="5:5">
      <c r="E458" s="275"/>
    </row>
    <row r="459" spans="5:5">
      <c r="E459" s="275"/>
    </row>
    <row r="460" spans="5:5">
      <c r="E460" s="275"/>
    </row>
    <row r="461" spans="5:5">
      <c r="E461" s="275"/>
    </row>
    <row r="462" spans="5:5">
      <c r="E462" s="275"/>
    </row>
    <row r="463" spans="5:5">
      <c r="E463" s="275"/>
    </row>
    <row r="464" spans="5:5">
      <c r="E464" s="275"/>
    </row>
    <row r="465" spans="5:5">
      <c r="E465" s="275"/>
    </row>
    <row r="466" spans="5:5">
      <c r="E466" s="275"/>
    </row>
    <row r="467" spans="5:5">
      <c r="E467" s="275"/>
    </row>
    <row r="468" spans="5:5">
      <c r="E468" s="275"/>
    </row>
    <row r="469" spans="5:5">
      <c r="E469" s="275"/>
    </row>
    <row r="470" spans="5:5">
      <c r="E470" s="275"/>
    </row>
    <row r="471" spans="5:5">
      <c r="E471" s="275"/>
    </row>
    <row r="472" spans="5:5">
      <c r="E472" s="275"/>
    </row>
    <row r="473" spans="5:5">
      <c r="E473" s="275"/>
    </row>
    <row r="474" spans="5:5">
      <c r="E474" s="275"/>
    </row>
    <row r="475" spans="5:5">
      <c r="E475" s="275"/>
    </row>
    <row r="476" spans="5:5">
      <c r="E476" s="275"/>
    </row>
    <row r="477" spans="5:5">
      <c r="E477" s="275"/>
    </row>
    <row r="478" spans="5:5">
      <c r="E478" s="275"/>
    </row>
    <row r="479" spans="5:5">
      <c r="E479" s="275"/>
    </row>
    <row r="480" spans="5:5">
      <c r="E480" s="275"/>
    </row>
    <row r="481" spans="5:5">
      <c r="E481" s="275"/>
    </row>
    <row r="482" spans="5:5">
      <c r="E482" s="275"/>
    </row>
    <row r="483" spans="5:5">
      <c r="E483" s="275"/>
    </row>
    <row r="484" spans="5:5">
      <c r="E484" s="275"/>
    </row>
    <row r="485" spans="5:5">
      <c r="E485" s="275"/>
    </row>
    <row r="486" spans="5:5">
      <c r="E486" s="275"/>
    </row>
    <row r="487" spans="5:5">
      <c r="E487" s="275"/>
    </row>
    <row r="488" spans="5:5">
      <c r="E488" s="275"/>
    </row>
    <row r="489" spans="5:5">
      <c r="E489" s="275"/>
    </row>
    <row r="490" spans="5:5">
      <c r="E490" s="275"/>
    </row>
    <row r="491" spans="5:5">
      <c r="E491" s="275"/>
    </row>
    <row r="492" spans="5:5">
      <c r="E492" s="275"/>
    </row>
    <row r="493" spans="5:5">
      <c r="E493" s="275"/>
    </row>
    <row r="494" spans="5:5">
      <c r="E494" s="275"/>
    </row>
    <row r="495" spans="5:5">
      <c r="E495" s="275"/>
    </row>
    <row r="496" spans="5:5">
      <c r="E496" s="275"/>
    </row>
    <row r="497" spans="5:5">
      <c r="E497" s="275"/>
    </row>
    <row r="498" spans="5:5">
      <c r="E498" s="275"/>
    </row>
    <row r="499" spans="5:5">
      <c r="E499" s="275"/>
    </row>
    <row r="500" spans="5:5">
      <c r="E500" s="275"/>
    </row>
    <row r="501" spans="5:5">
      <c r="E501" s="275"/>
    </row>
    <row r="502" spans="5:5">
      <c r="E502" s="275"/>
    </row>
    <row r="503" spans="5:5">
      <c r="E503" s="275"/>
    </row>
    <row r="504" spans="5:5">
      <c r="E504" s="275"/>
    </row>
    <row r="505" spans="5:5">
      <c r="E505" s="275"/>
    </row>
    <row r="506" spans="5:5">
      <c r="E506" s="275"/>
    </row>
    <row r="507" spans="5:5">
      <c r="E507" s="275"/>
    </row>
    <row r="508" spans="5:5">
      <c r="E508" s="275"/>
    </row>
    <row r="509" spans="5:5">
      <c r="E509" s="275"/>
    </row>
    <row r="510" spans="5:5">
      <c r="E510" s="275"/>
    </row>
    <row r="511" spans="5:5">
      <c r="E511" s="275"/>
    </row>
    <row r="512" spans="5:5">
      <c r="E512" s="275"/>
    </row>
    <row r="513" spans="5:5">
      <c r="E513" s="275"/>
    </row>
    <row r="514" spans="5:5">
      <c r="E514" s="275"/>
    </row>
    <row r="515" spans="5:5">
      <c r="E515" s="275"/>
    </row>
    <row r="516" spans="5:5">
      <c r="E516" s="275"/>
    </row>
    <row r="517" spans="5:5">
      <c r="E517" s="275"/>
    </row>
    <row r="518" spans="5:5">
      <c r="E518" s="275"/>
    </row>
    <row r="519" spans="5:5">
      <c r="E519" s="275"/>
    </row>
    <row r="520" spans="5:5">
      <c r="E520" s="275"/>
    </row>
    <row r="521" spans="5:5">
      <c r="E521" s="275"/>
    </row>
    <row r="522" spans="5:5">
      <c r="E522" s="275"/>
    </row>
    <row r="523" spans="5:5">
      <c r="E523" s="275"/>
    </row>
    <row r="524" spans="5:5">
      <c r="E524" s="275"/>
    </row>
    <row r="525" spans="5:5">
      <c r="E525" s="275"/>
    </row>
    <row r="526" spans="5:5">
      <c r="E526" s="275"/>
    </row>
    <row r="527" spans="5:5">
      <c r="E527" s="275"/>
    </row>
    <row r="528" spans="5:5">
      <c r="E528" s="275"/>
    </row>
    <row r="529" spans="5:5">
      <c r="E529" s="275"/>
    </row>
    <row r="530" spans="5:5">
      <c r="E530" s="275"/>
    </row>
    <row r="531" spans="5:5">
      <c r="E531" s="275"/>
    </row>
    <row r="532" spans="5:5">
      <c r="E532" s="275"/>
    </row>
    <row r="533" spans="5:5">
      <c r="E533" s="275"/>
    </row>
    <row r="534" spans="5:5">
      <c r="E534" s="275"/>
    </row>
    <row r="535" spans="5:5">
      <c r="E535" s="275"/>
    </row>
    <row r="536" spans="5:5">
      <c r="E536" s="275"/>
    </row>
    <row r="537" spans="5:5">
      <c r="E537" s="275"/>
    </row>
    <row r="538" spans="5:5">
      <c r="E538" s="275"/>
    </row>
    <row r="539" spans="5:5">
      <c r="E539" s="275"/>
    </row>
    <row r="540" spans="5:5">
      <c r="E540" s="275"/>
    </row>
    <row r="541" spans="5:5">
      <c r="E541" s="275"/>
    </row>
    <row r="542" spans="5:5">
      <c r="E542" s="275"/>
    </row>
    <row r="543" spans="5:5">
      <c r="E543" s="275"/>
    </row>
    <row r="544" spans="5:5">
      <c r="E544" s="275"/>
    </row>
    <row r="545" spans="5:5">
      <c r="E545" s="275"/>
    </row>
    <row r="546" spans="5:5">
      <c r="E546" s="275"/>
    </row>
    <row r="547" spans="5:5">
      <c r="E547" s="275"/>
    </row>
    <row r="548" spans="5:5">
      <c r="E548" s="275"/>
    </row>
    <row r="549" spans="5:5">
      <c r="E549" s="275"/>
    </row>
    <row r="550" spans="5:5">
      <c r="E550" s="275"/>
    </row>
    <row r="551" spans="5:5">
      <c r="E551" s="275"/>
    </row>
    <row r="552" spans="5:5">
      <c r="E552" s="275"/>
    </row>
    <row r="553" spans="5:5">
      <c r="E553" s="275"/>
    </row>
    <row r="554" spans="5:5">
      <c r="E554" s="275"/>
    </row>
    <row r="555" spans="5:5">
      <c r="E555" s="275"/>
    </row>
    <row r="556" spans="5:5">
      <c r="E556" s="275"/>
    </row>
    <row r="557" spans="5:5">
      <c r="E557" s="275"/>
    </row>
    <row r="558" spans="5:5">
      <c r="E558" s="275"/>
    </row>
    <row r="559" spans="5:5">
      <c r="E559" s="275"/>
    </row>
    <row r="560" spans="5:5">
      <c r="E560" s="275"/>
    </row>
    <row r="561" spans="5:5">
      <c r="E561" s="275"/>
    </row>
    <row r="562" spans="5:5">
      <c r="E562" s="275"/>
    </row>
    <row r="563" spans="5:5">
      <c r="E563" s="275"/>
    </row>
    <row r="564" spans="5:5">
      <c r="E564" s="275"/>
    </row>
    <row r="565" spans="5:5">
      <c r="E565" s="275"/>
    </row>
    <row r="566" spans="5:5">
      <c r="E566" s="275"/>
    </row>
    <row r="567" spans="5:5">
      <c r="E567" s="275"/>
    </row>
    <row r="568" spans="5:5">
      <c r="E568" s="275"/>
    </row>
    <row r="569" spans="5:5">
      <c r="E569" s="275"/>
    </row>
    <row r="570" spans="5:5">
      <c r="E570" s="275"/>
    </row>
    <row r="571" spans="5:5">
      <c r="E571" s="275"/>
    </row>
    <row r="572" spans="5:5">
      <c r="E572" s="275"/>
    </row>
    <row r="573" spans="5:5">
      <c r="E573" s="275"/>
    </row>
    <row r="574" spans="5:5">
      <c r="E574" s="275"/>
    </row>
    <row r="575" spans="5:5">
      <c r="E575" s="275"/>
    </row>
    <row r="576" spans="5:5">
      <c r="E576" s="275"/>
    </row>
    <row r="577" spans="5:5">
      <c r="E577" s="275"/>
    </row>
    <row r="578" spans="5:5">
      <c r="E578" s="275"/>
    </row>
    <row r="579" spans="5:5">
      <c r="E579" s="275"/>
    </row>
    <row r="580" spans="5:5">
      <c r="E580" s="275"/>
    </row>
    <row r="581" spans="5:5">
      <c r="E581" s="275"/>
    </row>
    <row r="582" spans="5:5">
      <c r="E582" s="275"/>
    </row>
    <row r="583" spans="5:5">
      <c r="E583" s="275"/>
    </row>
    <row r="584" spans="5:5">
      <c r="E584" s="275"/>
    </row>
    <row r="585" spans="5:5">
      <c r="E585" s="275"/>
    </row>
    <row r="586" spans="5:5">
      <c r="E586" s="275"/>
    </row>
    <row r="587" spans="5:5">
      <c r="E587" s="275"/>
    </row>
    <row r="588" spans="5:5">
      <c r="E588" s="275"/>
    </row>
    <row r="589" spans="5:5">
      <c r="E589" s="275"/>
    </row>
    <row r="590" spans="5:5">
      <c r="E590" s="275"/>
    </row>
    <row r="591" spans="5:5">
      <c r="E591" s="275"/>
    </row>
    <row r="592" spans="5:5">
      <c r="E592" s="275"/>
    </row>
    <row r="593" spans="5:5">
      <c r="E593" s="275"/>
    </row>
    <row r="594" spans="5:5">
      <c r="E594" s="275"/>
    </row>
    <row r="595" spans="5:5">
      <c r="E595" s="275"/>
    </row>
    <row r="596" spans="5:5">
      <c r="E596" s="275"/>
    </row>
    <row r="597" spans="5:5">
      <c r="E597" s="275"/>
    </row>
    <row r="598" spans="5:5">
      <c r="E598" s="275"/>
    </row>
    <row r="599" spans="5:5">
      <c r="E599" s="275"/>
    </row>
    <row r="600" spans="5:5">
      <c r="E600" s="275"/>
    </row>
    <row r="601" spans="5:5">
      <c r="E601" s="275"/>
    </row>
    <row r="602" spans="5:5">
      <c r="E602" s="275"/>
    </row>
    <row r="603" spans="5:5">
      <c r="E603" s="275"/>
    </row>
    <row r="604" spans="5:5">
      <c r="E604" s="275"/>
    </row>
    <row r="605" spans="5:5">
      <c r="E605" s="275"/>
    </row>
    <row r="606" spans="5:5">
      <c r="E606" s="275"/>
    </row>
    <row r="607" spans="5:5">
      <c r="E607" s="275"/>
    </row>
    <row r="608" spans="5:5">
      <c r="E608" s="275"/>
    </row>
    <row r="609" spans="5:5">
      <c r="E609" s="275"/>
    </row>
    <row r="610" spans="5:5">
      <c r="E610" s="275"/>
    </row>
    <row r="611" spans="5:5">
      <c r="E611" s="275"/>
    </row>
    <row r="612" spans="5:5">
      <c r="E612" s="275"/>
    </row>
    <row r="613" spans="5:5">
      <c r="E613" s="275"/>
    </row>
    <row r="614" spans="5:5">
      <c r="E614" s="275"/>
    </row>
    <row r="615" spans="5:5">
      <c r="E615" s="275"/>
    </row>
    <row r="616" spans="5:5">
      <c r="E616" s="275"/>
    </row>
    <row r="617" spans="5:5">
      <c r="E617" s="275"/>
    </row>
    <row r="618" spans="5:5">
      <c r="E618" s="275"/>
    </row>
    <row r="619" spans="5:5">
      <c r="E619" s="275"/>
    </row>
    <row r="620" spans="5:5">
      <c r="E620" s="275"/>
    </row>
    <row r="621" spans="5:5">
      <c r="E621" s="275"/>
    </row>
    <row r="622" spans="5:5">
      <c r="E622" s="275"/>
    </row>
    <row r="623" spans="5:5">
      <c r="E623" s="275"/>
    </row>
    <row r="624" spans="5:5">
      <c r="E624" s="275"/>
    </row>
    <row r="625" spans="5:5">
      <c r="E625" s="275"/>
    </row>
    <row r="626" spans="5:5">
      <c r="E626" s="275"/>
    </row>
    <row r="627" spans="5:5">
      <c r="E627" s="275"/>
    </row>
    <row r="628" spans="5:5">
      <c r="E628" s="275"/>
    </row>
    <row r="629" spans="5:5">
      <c r="E629" s="275"/>
    </row>
    <row r="630" spans="5:5">
      <c r="E630" s="275"/>
    </row>
    <row r="631" spans="5:5">
      <c r="E631" s="275"/>
    </row>
    <row r="632" spans="5:5">
      <c r="E632" s="275"/>
    </row>
    <row r="633" spans="5:5">
      <c r="E633" s="275"/>
    </row>
    <row r="634" spans="5:5">
      <c r="E634" s="275"/>
    </row>
    <row r="635" spans="5:5">
      <c r="E635" s="275"/>
    </row>
    <row r="636" spans="5:5">
      <c r="E636" s="275"/>
    </row>
    <row r="637" spans="5:5">
      <c r="E637" s="275"/>
    </row>
    <row r="638" spans="5:5">
      <c r="E638" s="275"/>
    </row>
    <row r="639" spans="5:5">
      <c r="E639" s="275"/>
    </row>
    <row r="640" spans="5:5">
      <c r="E640" s="275"/>
    </row>
    <row r="641" spans="5:5">
      <c r="E641" s="275"/>
    </row>
    <row r="642" spans="5:5">
      <c r="E642" s="275"/>
    </row>
    <row r="643" spans="5:5">
      <c r="E643" s="275"/>
    </row>
    <row r="644" spans="5:5">
      <c r="E644" s="275"/>
    </row>
    <row r="645" spans="5:5">
      <c r="E645" s="275"/>
    </row>
    <row r="646" spans="5:5">
      <c r="E646" s="275"/>
    </row>
    <row r="647" spans="5:5">
      <c r="E647" s="275"/>
    </row>
    <row r="648" spans="5:5">
      <c r="E648" s="275"/>
    </row>
    <row r="649" spans="5:5">
      <c r="E649" s="275"/>
    </row>
    <row r="650" spans="5:5">
      <c r="E650" s="275"/>
    </row>
    <row r="651" spans="5:5">
      <c r="E651" s="275"/>
    </row>
    <row r="652" spans="5:5">
      <c r="E652" s="275"/>
    </row>
    <row r="653" spans="5:5">
      <c r="E653" s="275"/>
    </row>
    <row r="654" spans="5:5">
      <c r="E654" s="275"/>
    </row>
    <row r="655" spans="5:5">
      <c r="E655" s="275"/>
    </row>
    <row r="656" spans="5:5">
      <c r="E656" s="275"/>
    </row>
    <row r="657" spans="5:5">
      <c r="E657" s="275"/>
    </row>
    <row r="658" spans="5:5">
      <c r="E658" s="275"/>
    </row>
    <row r="659" spans="5:5">
      <c r="E659" s="275"/>
    </row>
    <row r="660" spans="5:5">
      <c r="E660" s="275"/>
    </row>
    <row r="661" spans="5:5">
      <c r="E661" s="275"/>
    </row>
    <row r="662" spans="5:5">
      <c r="E662" s="275"/>
    </row>
    <row r="663" spans="5:5">
      <c r="E663" s="275"/>
    </row>
    <row r="664" spans="5:5">
      <c r="E664" s="275"/>
    </row>
    <row r="665" spans="5:5">
      <c r="E665" s="275"/>
    </row>
    <row r="666" spans="5:5">
      <c r="E666" s="275"/>
    </row>
    <row r="667" spans="5:5">
      <c r="E667" s="275"/>
    </row>
    <row r="668" spans="5:5">
      <c r="E668" s="275"/>
    </row>
    <row r="669" spans="5:5">
      <c r="E669" s="275"/>
    </row>
    <row r="670" spans="5:5">
      <c r="E670" s="275"/>
    </row>
    <row r="671" spans="5:5">
      <c r="E671" s="275"/>
    </row>
    <row r="672" spans="5:5">
      <c r="E672" s="275"/>
    </row>
    <row r="673" spans="5:5">
      <c r="E673" s="275"/>
    </row>
    <row r="674" spans="5:5">
      <c r="E674" s="275"/>
    </row>
    <row r="675" spans="5:5">
      <c r="E675" s="275"/>
    </row>
    <row r="676" spans="5:5">
      <c r="E676" s="275"/>
    </row>
    <row r="677" spans="5:5">
      <c r="E677" s="275"/>
    </row>
    <row r="678" spans="5:5">
      <c r="E678" s="275"/>
    </row>
    <row r="679" spans="5:5">
      <c r="E679" s="275"/>
    </row>
    <row r="680" spans="5:5">
      <c r="E680" s="275"/>
    </row>
    <row r="681" spans="5:5">
      <c r="E681" s="275"/>
    </row>
    <row r="682" spans="5:5">
      <c r="E682" s="275"/>
    </row>
    <row r="683" spans="5:5">
      <c r="E683" s="275"/>
    </row>
    <row r="684" spans="5:5">
      <c r="E684" s="275"/>
    </row>
    <row r="685" spans="5:5">
      <c r="E685" s="275"/>
    </row>
    <row r="686" spans="5:5">
      <c r="E686" s="275"/>
    </row>
    <row r="687" spans="5:5">
      <c r="E687" s="275"/>
    </row>
    <row r="688" spans="5:5">
      <c r="E688" s="275"/>
    </row>
    <row r="689" spans="5:5">
      <c r="E689" s="275"/>
    </row>
    <row r="690" spans="5:5">
      <c r="E690" s="275"/>
    </row>
    <row r="691" spans="5:5">
      <c r="E691" s="275"/>
    </row>
    <row r="692" spans="5:5">
      <c r="E692" s="275"/>
    </row>
    <row r="693" spans="5:5">
      <c r="E693" s="275"/>
    </row>
    <row r="694" spans="5:5">
      <c r="E694" s="275"/>
    </row>
    <row r="695" spans="5:5">
      <c r="E695" s="275"/>
    </row>
    <row r="696" spans="5:5">
      <c r="E696" s="275"/>
    </row>
    <row r="697" spans="5:5">
      <c r="E697" s="275"/>
    </row>
    <row r="698" spans="5:5">
      <c r="E698" s="275"/>
    </row>
    <row r="699" spans="5:5">
      <c r="E699" s="275"/>
    </row>
    <row r="700" spans="5:5">
      <c r="E700" s="275"/>
    </row>
    <row r="701" spans="5:5">
      <c r="E701" s="275"/>
    </row>
    <row r="702" spans="5:5">
      <c r="E702" s="275"/>
    </row>
    <row r="703" spans="5:5">
      <c r="E703" s="275"/>
    </row>
    <row r="704" spans="5:5">
      <c r="E704" s="275"/>
    </row>
    <row r="705" spans="5:5">
      <c r="E705" s="275"/>
    </row>
    <row r="706" spans="5:5">
      <c r="E706" s="275"/>
    </row>
    <row r="707" spans="5:5">
      <c r="E707" s="275"/>
    </row>
    <row r="708" spans="5:5">
      <c r="E708" s="275"/>
    </row>
    <row r="709" spans="5:5">
      <c r="E709" s="275"/>
    </row>
    <row r="710" spans="5:5">
      <c r="E710" s="275"/>
    </row>
    <row r="711" spans="5:5">
      <c r="E711" s="275"/>
    </row>
    <row r="712" spans="5:5">
      <c r="E712" s="275"/>
    </row>
    <row r="713" spans="5:5">
      <c r="E713" s="275"/>
    </row>
    <row r="714" spans="5:5">
      <c r="E714" s="275"/>
    </row>
    <row r="715" spans="5:5">
      <c r="E715" s="275"/>
    </row>
    <row r="716" spans="5:5">
      <c r="E716" s="275"/>
    </row>
    <row r="717" spans="5:5">
      <c r="E717" s="275"/>
    </row>
    <row r="718" spans="5:5">
      <c r="E718" s="275"/>
    </row>
    <row r="719" spans="5:5">
      <c r="E719" s="275"/>
    </row>
    <row r="720" spans="5:5">
      <c r="E720" s="275"/>
    </row>
    <row r="721" spans="5:5">
      <c r="E721" s="275"/>
    </row>
    <row r="722" spans="5:5">
      <c r="E722" s="275"/>
    </row>
    <row r="723" spans="5:5">
      <c r="E723" s="275"/>
    </row>
    <row r="724" spans="5:5">
      <c r="E724" s="275"/>
    </row>
    <row r="725" spans="5:5">
      <c r="E725" s="275"/>
    </row>
    <row r="726" spans="5:5">
      <c r="E726" s="275"/>
    </row>
    <row r="727" spans="5:5">
      <c r="E727" s="275"/>
    </row>
    <row r="728" spans="5:5">
      <c r="E728" s="275"/>
    </row>
    <row r="729" spans="5:5">
      <c r="E729" s="275"/>
    </row>
    <row r="730" spans="5:5">
      <c r="E730" s="275"/>
    </row>
    <row r="731" spans="5:5">
      <c r="E731" s="275"/>
    </row>
    <row r="732" spans="5:5">
      <c r="E732" s="275"/>
    </row>
    <row r="733" spans="5:5">
      <c r="E733" s="275"/>
    </row>
    <row r="734" spans="5:5">
      <c r="E734" s="275"/>
    </row>
    <row r="735" spans="5:5">
      <c r="E735" s="275"/>
    </row>
    <row r="736" spans="5:5">
      <c r="E736" s="275"/>
    </row>
    <row r="737" spans="5:5">
      <c r="E737" s="275"/>
    </row>
    <row r="738" spans="5:5">
      <c r="E738" s="275"/>
    </row>
    <row r="739" spans="5:5">
      <c r="E739" s="275"/>
    </row>
    <row r="740" spans="5:5">
      <c r="E740" s="275"/>
    </row>
    <row r="741" spans="5:5">
      <c r="E741" s="275"/>
    </row>
    <row r="742" spans="5:5">
      <c r="E742" s="275"/>
    </row>
    <row r="743" spans="5:5">
      <c r="E743" s="275"/>
    </row>
    <row r="744" spans="5:5">
      <c r="E744" s="275"/>
    </row>
    <row r="745" spans="5:5">
      <c r="E745" s="275"/>
    </row>
    <row r="746" spans="5:5">
      <c r="E746" s="275"/>
    </row>
    <row r="747" spans="5:5">
      <c r="E747" s="275"/>
    </row>
    <row r="748" spans="5:5">
      <c r="E748" s="275"/>
    </row>
    <row r="749" spans="5:5">
      <c r="E749" s="275"/>
    </row>
    <row r="750" spans="5:5">
      <c r="E750" s="275"/>
    </row>
    <row r="751" spans="5:5">
      <c r="E751" s="275"/>
    </row>
    <row r="752" spans="5:5">
      <c r="E752" s="275"/>
    </row>
    <row r="753" spans="5:5">
      <c r="E753" s="275"/>
    </row>
    <row r="754" spans="5:5">
      <c r="E754" s="275"/>
    </row>
    <row r="755" spans="5:5">
      <c r="E755" s="275"/>
    </row>
    <row r="756" spans="5:5">
      <c r="E756" s="275"/>
    </row>
    <row r="757" spans="5:5">
      <c r="E757" s="275"/>
    </row>
    <row r="758" spans="5:5">
      <c r="E758" s="275"/>
    </row>
    <row r="759" spans="5:5">
      <c r="E759" s="275"/>
    </row>
    <row r="760" spans="5:5">
      <c r="E760" s="275"/>
    </row>
    <row r="761" spans="5:5">
      <c r="E761" s="275"/>
    </row>
    <row r="762" spans="5:5">
      <c r="E762" s="275"/>
    </row>
    <row r="763" spans="5:5">
      <c r="E763" s="275"/>
    </row>
    <row r="764" spans="5:5">
      <c r="E764" s="275"/>
    </row>
    <row r="765" spans="5:5">
      <c r="E765" s="275"/>
    </row>
    <row r="766" spans="5:5">
      <c r="E766" s="275"/>
    </row>
    <row r="767" spans="5:5">
      <c r="E767" s="275"/>
    </row>
    <row r="768" spans="5:5">
      <c r="E768" s="275"/>
    </row>
    <row r="769" spans="5:5">
      <c r="E769" s="275"/>
    </row>
    <row r="770" spans="5:5">
      <c r="E770" s="275"/>
    </row>
    <row r="771" spans="5:5">
      <c r="E771" s="275"/>
    </row>
    <row r="772" spans="5:5">
      <c r="E772" s="275"/>
    </row>
    <row r="773" spans="5:5">
      <c r="E773" s="275"/>
    </row>
    <row r="774" spans="5:5">
      <c r="E774" s="275"/>
    </row>
    <row r="775" spans="5:5">
      <c r="E775" s="275"/>
    </row>
    <row r="776" spans="5:5">
      <c r="E776" s="275"/>
    </row>
    <row r="777" spans="5:5">
      <c r="E777" s="275"/>
    </row>
    <row r="778" spans="5:5">
      <c r="E778" s="275"/>
    </row>
    <row r="779" spans="5:5">
      <c r="E779" s="275"/>
    </row>
    <row r="780" spans="5:5">
      <c r="E780" s="275"/>
    </row>
    <row r="781" spans="5:5">
      <c r="E781" s="275"/>
    </row>
    <row r="782" spans="5:5">
      <c r="E782" s="275"/>
    </row>
    <row r="783" spans="5:5">
      <c r="E783" s="275"/>
    </row>
    <row r="784" spans="5:5">
      <c r="E784" s="275"/>
    </row>
    <row r="785" spans="5:5">
      <c r="E785" s="275"/>
    </row>
    <row r="786" spans="5:5">
      <c r="E786" s="275"/>
    </row>
    <row r="787" spans="5:5">
      <c r="E787" s="275"/>
    </row>
    <row r="788" spans="5:5">
      <c r="E788" s="275"/>
    </row>
    <row r="789" spans="5:5">
      <c r="E789" s="275"/>
    </row>
    <row r="790" spans="5:5">
      <c r="E790" s="275"/>
    </row>
    <row r="791" spans="5:5">
      <c r="E791" s="275"/>
    </row>
    <row r="792" spans="5:5">
      <c r="E792" s="275"/>
    </row>
    <row r="793" spans="5:5">
      <c r="E793" s="275"/>
    </row>
    <row r="794" spans="5:5">
      <c r="E794" s="275"/>
    </row>
    <row r="795" spans="5:5">
      <c r="E795" s="275"/>
    </row>
    <row r="796" spans="5:5">
      <c r="E796" s="275"/>
    </row>
    <row r="797" spans="5:5">
      <c r="E797" s="275"/>
    </row>
    <row r="798" spans="5:5">
      <c r="E798" s="275"/>
    </row>
    <row r="799" spans="5:5">
      <c r="E799" s="275"/>
    </row>
    <row r="800" spans="5:5">
      <c r="E800" s="275"/>
    </row>
    <row r="801" spans="5:5">
      <c r="E801" s="275"/>
    </row>
    <row r="802" spans="5:5">
      <c r="E802" s="275"/>
    </row>
    <row r="803" spans="5:5">
      <c r="E803" s="275"/>
    </row>
    <row r="804" spans="5:5">
      <c r="E804" s="275"/>
    </row>
    <row r="805" spans="5:5">
      <c r="E805" s="275"/>
    </row>
    <row r="806" spans="5:5">
      <c r="E806" s="275"/>
    </row>
    <row r="807" spans="5:5">
      <c r="E807" s="275"/>
    </row>
    <row r="808" spans="5:5">
      <c r="E808" s="275"/>
    </row>
    <row r="809" spans="5:5">
      <c r="E809" s="275"/>
    </row>
    <row r="810" spans="5:5">
      <c r="E810" s="275"/>
    </row>
    <row r="811" spans="5:5">
      <c r="E811" s="275"/>
    </row>
    <row r="812" spans="5:5">
      <c r="E812" s="275"/>
    </row>
    <row r="813" spans="5:5">
      <c r="E813" s="275"/>
    </row>
    <row r="814" spans="5:5">
      <c r="E814" s="275"/>
    </row>
    <row r="815" spans="5:5">
      <c r="E815" s="275"/>
    </row>
    <row r="816" spans="5:5">
      <c r="E816" s="275"/>
    </row>
    <row r="817" spans="5:5">
      <c r="E817" s="275"/>
    </row>
    <row r="818" spans="5:5">
      <c r="E818" s="275"/>
    </row>
    <row r="819" spans="5:5">
      <c r="E819" s="275"/>
    </row>
    <row r="820" spans="5:5">
      <c r="E820" s="275"/>
    </row>
    <row r="821" spans="5:5">
      <c r="E821" s="275"/>
    </row>
    <row r="822" spans="5:5">
      <c r="E822" s="275"/>
    </row>
    <row r="823" spans="5:5">
      <c r="E823" s="275"/>
    </row>
    <row r="824" spans="5:5">
      <c r="E824" s="275"/>
    </row>
    <row r="825" spans="5:5">
      <c r="E825" s="275"/>
    </row>
    <row r="826" spans="5:5">
      <c r="E826" s="275"/>
    </row>
    <row r="827" spans="5:5">
      <c r="E827" s="275"/>
    </row>
    <row r="828" spans="5:5">
      <c r="E828" s="275"/>
    </row>
    <row r="829" spans="5:5">
      <c r="E829" s="275"/>
    </row>
    <row r="830" spans="5:5">
      <c r="E830" s="275"/>
    </row>
    <row r="831" spans="5:5">
      <c r="E831" s="275"/>
    </row>
    <row r="832" spans="5:5">
      <c r="E832" s="275"/>
    </row>
    <row r="833" spans="5:5">
      <c r="E833" s="275"/>
    </row>
    <row r="834" spans="5:5">
      <c r="E834" s="275"/>
    </row>
    <row r="835" spans="5:5">
      <c r="E835" s="275"/>
    </row>
    <row r="836" spans="5:5">
      <c r="E836" s="275"/>
    </row>
    <row r="837" spans="5:5">
      <c r="E837" s="275"/>
    </row>
    <row r="838" spans="5:5">
      <c r="E838" s="275"/>
    </row>
    <row r="839" spans="5:5">
      <c r="E839" s="275"/>
    </row>
    <row r="840" spans="5:5">
      <c r="E840" s="275"/>
    </row>
    <row r="841" spans="5:5">
      <c r="E841" s="275"/>
    </row>
    <row r="842" spans="5:5">
      <c r="E842" s="275"/>
    </row>
    <row r="843" spans="5:5">
      <c r="E843" s="275"/>
    </row>
    <row r="844" spans="5:5">
      <c r="E844" s="275"/>
    </row>
    <row r="845" spans="5:5">
      <c r="E845" s="275"/>
    </row>
    <row r="846" spans="5:5">
      <c r="E846" s="275"/>
    </row>
    <row r="847" spans="5:5">
      <c r="E847" s="275"/>
    </row>
    <row r="848" spans="5:5">
      <c r="E848" s="275"/>
    </row>
    <row r="849" spans="5:5">
      <c r="E849" s="275"/>
    </row>
    <row r="850" spans="5:5">
      <c r="E850" s="275"/>
    </row>
    <row r="851" spans="5:5">
      <c r="E851" s="275"/>
    </row>
    <row r="852" spans="5:5">
      <c r="E852" s="275"/>
    </row>
    <row r="853" spans="5:5">
      <c r="E853" s="275"/>
    </row>
    <row r="854" spans="5:5">
      <c r="E854" s="275"/>
    </row>
    <row r="855" spans="5:5">
      <c r="E855" s="275"/>
    </row>
    <row r="856" spans="5:5">
      <c r="E856" s="275"/>
    </row>
    <row r="857" spans="5:5">
      <c r="E857" s="275"/>
    </row>
    <row r="858" spans="5:5">
      <c r="E858" s="275"/>
    </row>
    <row r="859" spans="5:5">
      <c r="E859" s="275"/>
    </row>
    <row r="860" spans="5:5">
      <c r="E860" s="275"/>
    </row>
    <row r="861" spans="5:5">
      <c r="E861" s="275"/>
    </row>
    <row r="862" spans="5:5">
      <c r="E862" s="275"/>
    </row>
    <row r="863" spans="5:5">
      <c r="E863" s="275"/>
    </row>
    <row r="864" spans="5:5">
      <c r="E864" s="275"/>
    </row>
    <row r="865" spans="5:5">
      <c r="E865" s="275"/>
    </row>
    <row r="866" spans="5:5">
      <c r="E866" s="275"/>
    </row>
    <row r="867" spans="5:5">
      <c r="E867" s="275"/>
    </row>
    <row r="868" spans="5:5">
      <c r="E868" s="275"/>
    </row>
    <row r="869" spans="5:5">
      <c r="E869" s="275"/>
    </row>
    <row r="870" spans="5:5">
      <c r="E870" s="275"/>
    </row>
    <row r="871" spans="5:5">
      <c r="E871" s="275"/>
    </row>
    <row r="872" spans="5:5">
      <c r="E872" s="275"/>
    </row>
    <row r="873" spans="5:5">
      <c r="E873" s="275"/>
    </row>
    <row r="874" spans="5:5">
      <c r="E874" s="275"/>
    </row>
    <row r="875" spans="5:5">
      <c r="E875" s="275"/>
    </row>
    <row r="876" spans="5:5">
      <c r="E876" s="275"/>
    </row>
    <row r="877" spans="5:5">
      <c r="E877" s="275"/>
    </row>
    <row r="878" spans="5:5">
      <c r="E878" s="275"/>
    </row>
    <row r="879" spans="5:5">
      <c r="E879" s="275"/>
    </row>
    <row r="880" spans="5:5">
      <c r="E880" s="275"/>
    </row>
    <row r="881" spans="5:5">
      <c r="E881" s="275"/>
    </row>
    <row r="882" spans="5:5">
      <c r="E882" s="275"/>
    </row>
    <row r="883" spans="5:5">
      <c r="E883" s="275"/>
    </row>
    <row r="884" spans="5:5">
      <c r="E884" s="275"/>
    </row>
    <row r="885" spans="5:5">
      <c r="E885" s="275"/>
    </row>
    <row r="886" spans="5:5">
      <c r="E886" s="275"/>
    </row>
    <row r="887" spans="5:5">
      <c r="E887" s="275"/>
    </row>
    <row r="888" spans="5:5">
      <c r="E888" s="275"/>
    </row>
    <row r="889" spans="5:5">
      <c r="E889" s="275"/>
    </row>
    <row r="890" spans="5:5">
      <c r="E890" s="275"/>
    </row>
    <row r="891" spans="5:5">
      <c r="E891" s="275"/>
    </row>
    <row r="892" spans="5:5">
      <c r="E892" s="275"/>
    </row>
    <row r="893" spans="5:5">
      <c r="E893" s="275"/>
    </row>
    <row r="894" spans="5:5">
      <c r="E894" s="275"/>
    </row>
    <row r="895" spans="5:5">
      <c r="E895" s="275"/>
    </row>
    <row r="896" spans="5:5">
      <c r="E896" s="275"/>
    </row>
    <row r="897" spans="5:5">
      <c r="E897" s="275"/>
    </row>
    <row r="898" spans="5:5">
      <c r="E898" s="275"/>
    </row>
    <row r="899" spans="5:5">
      <c r="E899" s="275"/>
    </row>
    <row r="900" spans="5:5">
      <c r="E900" s="275"/>
    </row>
    <row r="901" spans="5:5">
      <c r="E901" s="275"/>
    </row>
    <row r="902" spans="5:5">
      <c r="E902" s="275"/>
    </row>
    <row r="903" spans="5:5">
      <c r="E903" s="275"/>
    </row>
    <row r="904" spans="5:5">
      <c r="E904" s="275"/>
    </row>
    <row r="905" spans="5:5">
      <c r="E905" s="275"/>
    </row>
    <row r="906" spans="5:5">
      <c r="E906" s="275"/>
    </row>
    <row r="907" spans="5:5">
      <c r="E907" s="275"/>
    </row>
    <row r="908" spans="5:5">
      <c r="E908" s="275"/>
    </row>
    <row r="909" spans="5:5">
      <c r="E909" s="275"/>
    </row>
    <row r="910" spans="5:5">
      <c r="E910" s="275"/>
    </row>
    <row r="911" spans="5:5">
      <c r="E911" s="275"/>
    </row>
    <row r="912" spans="5:5">
      <c r="E912" s="275"/>
    </row>
    <row r="913" spans="5:5">
      <c r="E913" s="275"/>
    </row>
    <row r="914" spans="5:5">
      <c r="E914" s="275"/>
    </row>
    <row r="915" spans="5:5">
      <c r="E915" s="275"/>
    </row>
    <row r="916" spans="5:5">
      <c r="E916" s="275"/>
    </row>
    <row r="917" spans="5:5">
      <c r="E917" s="275"/>
    </row>
    <row r="918" spans="5:5">
      <c r="E918" s="275"/>
    </row>
    <row r="919" spans="5:5">
      <c r="E919" s="275"/>
    </row>
    <row r="920" spans="5:5">
      <c r="E920" s="275"/>
    </row>
    <row r="921" spans="5:5">
      <c r="E921" s="275"/>
    </row>
    <row r="922" spans="5:5">
      <c r="E922" s="275"/>
    </row>
    <row r="923" spans="5:5">
      <c r="E923" s="275"/>
    </row>
    <row r="924" spans="5:5">
      <c r="E924" s="275"/>
    </row>
    <row r="925" spans="5:5">
      <c r="E925" s="275"/>
    </row>
    <row r="926" spans="5:5">
      <c r="E926" s="275"/>
    </row>
    <row r="927" spans="5:5">
      <c r="E927" s="275"/>
    </row>
    <row r="928" spans="5:5">
      <c r="E928" s="275"/>
    </row>
    <row r="929" spans="5:5">
      <c r="E929" s="275"/>
    </row>
    <row r="930" spans="5:5">
      <c r="E930" s="275"/>
    </row>
    <row r="931" spans="5:5">
      <c r="E931" s="275"/>
    </row>
    <row r="932" spans="5:5">
      <c r="E932" s="275"/>
    </row>
    <row r="933" spans="5:5">
      <c r="E933" s="275"/>
    </row>
    <row r="934" spans="5:5">
      <c r="E934" s="275"/>
    </row>
    <row r="935" spans="5:5">
      <c r="E935" s="275"/>
    </row>
    <row r="936" spans="5:5">
      <c r="E936" s="275"/>
    </row>
    <row r="937" spans="5:5">
      <c r="E937" s="275"/>
    </row>
    <row r="938" spans="5:5">
      <c r="E938" s="275"/>
    </row>
    <row r="939" spans="5:5">
      <c r="E939" s="275"/>
    </row>
    <row r="940" spans="5:5">
      <c r="E940" s="275"/>
    </row>
    <row r="941" spans="5:5">
      <c r="E941" s="275"/>
    </row>
    <row r="942" spans="5:5">
      <c r="E942" s="275"/>
    </row>
    <row r="943" spans="5:5">
      <c r="E943" s="275"/>
    </row>
    <row r="944" spans="5:5">
      <c r="E944" s="275"/>
    </row>
    <row r="945" spans="5:5">
      <c r="E945" s="275"/>
    </row>
    <row r="946" spans="5:5">
      <c r="E946" s="275"/>
    </row>
    <row r="947" spans="5:5">
      <c r="E947" s="275"/>
    </row>
    <row r="948" spans="5:5">
      <c r="E948" s="275"/>
    </row>
    <row r="949" spans="5:5">
      <c r="E949" s="275"/>
    </row>
    <row r="950" spans="5:5">
      <c r="E950" s="275"/>
    </row>
    <row r="951" spans="5:5">
      <c r="E951" s="275"/>
    </row>
    <row r="952" spans="5:5">
      <c r="E952" s="275"/>
    </row>
    <row r="953" spans="5:5">
      <c r="E953" s="275"/>
    </row>
    <row r="954" spans="5:5">
      <c r="E954" s="275"/>
    </row>
    <row r="955" spans="5:5">
      <c r="E955" s="275"/>
    </row>
    <row r="956" spans="5:5">
      <c r="E956" s="275"/>
    </row>
    <row r="957" spans="5:5">
      <c r="E957" s="275"/>
    </row>
    <row r="958" spans="5:5">
      <c r="E958" s="275"/>
    </row>
    <row r="959" spans="5:5">
      <c r="E959" s="275"/>
    </row>
    <row r="960" spans="5:5">
      <c r="E960" s="275"/>
    </row>
    <row r="961" spans="5:5">
      <c r="E961" s="275"/>
    </row>
    <row r="962" spans="5:5">
      <c r="E962" s="275"/>
    </row>
    <row r="963" spans="5:5">
      <c r="E963" s="275"/>
    </row>
    <row r="964" spans="5:5">
      <c r="E964" s="275"/>
    </row>
    <row r="965" spans="5:5">
      <c r="E965" s="275"/>
    </row>
    <row r="966" spans="5:5">
      <c r="E966" s="275"/>
    </row>
    <row r="967" spans="5:5">
      <c r="E967" s="275"/>
    </row>
    <row r="968" spans="5:5">
      <c r="E968" s="275"/>
    </row>
    <row r="969" spans="5:5">
      <c r="E969" s="275"/>
    </row>
    <row r="970" spans="5:5">
      <c r="E970" s="275"/>
    </row>
    <row r="971" spans="5:5">
      <c r="E971" s="275"/>
    </row>
    <row r="972" spans="5:5">
      <c r="E972" s="275"/>
    </row>
    <row r="973" spans="5:5">
      <c r="E973" s="275"/>
    </row>
    <row r="974" spans="5:5">
      <c r="E974" s="275"/>
    </row>
    <row r="975" spans="5:5">
      <c r="E975" s="275"/>
    </row>
    <row r="976" spans="5:5">
      <c r="E976" s="275"/>
    </row>
    <row r="977" spans="5:5">
      <c r="E977" s="275"/>
    </row>
    <row r="978" spans="5:5">
      <c r="E978" s="275"/>
    </row>
    <row r="979" spans="5:5">
      <c r="E979" s="275"/>
    </row>
    <row r="980" spans="5:5">
      <c r="E980" s="275"/>
    </row>
    <row r="981" spans="5:5">
      <c r="E981" s="275"/>
    </row>
    <row r="982" spans="5:5">
      <c r="E982" s="275"/>
    </row>
    <row r="983" spans="5:5">
      <c r="E983" s="275"/>
    </row>
    <row r="984" spans="5:5">
      <c r="E984" s="275"/>
    </row>
    <row r="985" spans="5:5">
      <c r="E985" s="275"/>
    </row>
    <row r="986" spans="5:5">
      <c r="E986" s="275"/>
    </row>
    <row r="987" spans="5:5">
      <c r="E987" s="275"/>
    </row>
    <row r="988" spans="5:5">
      <c r="E988" s="275"/>
    </row>
    <row r="989" spans="5:5">
      <c r="E989" s="275"/>
    </row>
    <row r="990" spans="5:5">
      <c r="E990" s="275"/>
    </row>
    <row r="991" spans="5:5">
      <c r="E991" s="275"/>
    </row>
    <row r="992" spans="5:5">
      <c r="E992" s="275"/>
    </row>
    <row r="993" spans="5:5">
      <c r="E993" s="275"/>
    </row>
    <row r="994" spans="5:5">
      <c r="E994" s="275"/>
    </row>
    <row r="995" spans="5:5">
      <c r="E995" s="275"/>
    </row>
    <row r="996" spans="5:5">
      <c r="E996" s="275"/>
    </row>
    <row r="997" spans="5:5">
      <c r="E997" s="275"/>
    </row>
    <row r="998" spans="5:5">
      <c r="E998" s="275"/>
    </row>
    <row r="999" spans="5:5">
      <c r="E999" s="275"/>
    </row>
    <row r="1000" spans="5:5">
      <c r="E1000" s="275"/>
    </row>
    <row r="1001" spans="5:5">
      <c r="E1001" s="275"/>
    </row>
    <row r="1002" spans="5:5">
      <c r="E1002" s="275"/>
    </row>
    <row r="1003" spans="5:5">
      <c r="E1003" s="275"/>
    </row>
    <row r="1004" spans="5:5">
      <c r="E1004" s="275"/>
    </row>
    <row r="1005" spans="5:5">
      <c r="E1005" s="275"/>
    </row>
    <row r="1006" spans="5:5">
      <c r="E1006" s="275"/>
    </row>
    <row r="1007" spans="5:5">
      <c r="E1007" s="275"/>
    </row>
    <row r="1008" spans="5:5">
      <c r="E1008" s="275"/>
    </row>
    <row r="1009" spans="5:5">
      <c r="E1009" s="275"/>
    </row>
    <row r="1010" spans="5:5">
      <c r="E1010" s="275"/>
    </row>
    <row r="1011" spans="5:5">
      <c r="E1011" s="275"/>
    </row>
    <row r="1012" spans="5:5">
      <c r="E1012" s="275"/>
    </row>
    <row r="1013" spans="5:5">
      <c r="E1013" s="275"/>
    </row>
    <row r="1014" spans="5:5">
      <c r="E1014" s="275"/>
    </row>
    <row r="1015" spans="5:5">
      <c r="E1015" s="275"/>
    </row>
    <row r="1016" spans="5:5">
      <c r="E1016" s="275"/>
    </row>
    <row r="1017" spans="5:5">
      <c r="E1017" s="275"/>
    </row>
    <row r="1018" spans="5:5">
      <c r="E1018" s="275"/>
    </row>
    <row r="1019" spans="5:5">
      <c r="E1019" s="275"/>
    </row>
    <row r="1020" spans="5:5">
      <c r="E1020" s="275"/>
    </row>
    <row r="1021" spans="5:5">
      <c r="E1021" s="275"/>
    </row>
    <row r="1022" spans="5:5">
      <c r="E1022" s="275"/>
    </row>
    <row r="1023" spans="5:5">
      <c r="E1023" s="275"/>
    </row>
    <row r="1024" spans="5:5">
      <c r="E1024" s="275"/>
    </row>
    <row r="1025" spans="5:5">
      <c r="E1025" s="275"/>
    </row>
    <row r="1026" spans="5:5">
      <c r="E1026" s="275"/>
    </row>
    <row r="1027" spans="5:5">
      <c r="E1027" s="275"/>
    </row>
    <row r="1028" spans="5:5">
      <c r="E1028" s="275"/>
    </row>
    <row r="1029" spans="5:5">
      <c r="E1029" s="275"/>
    </row>
    <row r="1030" spans="5:5">
      <c r="E1030" s="275"/>
    </row>
    <row r="1031" spans="5:5">
      <c r="E1031" s="275"/>
    </row>
    <row r="1032" spans="5:5">
      <c r="E1032" s="275"/>
    </row>
    <row r="1033" spans="5:5">
      <c r="E1033" s="275"/>
    </row>
    <row r="1034" spans="5:5">
      <c r="E1034" s="275"/>
    </row>
    <row r="1035" spans="5:5">
      <c r="E1035" s="275"/>
    </row>
    <row r="1036" spans="5:5">
      <c r="E1036" s="275"/>
    </row>
    <row r="1037" spans="5:5">
      <c r="E1037" s="275"/>
    </row>
    <row r="1038" spans="5:5">
      <c r="E1038" s="275"/>
    </row>
    <row r="1039" spans="5:5">
      <c r="E1039" s="275"/>
    </row>
    <row r="1040" spans="5:5">
      <c r="E1040" s="275"/>
    </row>
    <row r="1041" spans="5:5">
      <c r="E1041" s="275"/>
    </row>
    <row r="1042" spans="5:5">
      <c r="E1042" s="275"/>
    </row>
    <row r="1043" spans="5:5">
      <c r="E1043" s="275"/>
    </row>
    <row r="1044" spans="5:5">
      <c r="E1044" s="275"/>
    </row>
    <row r="1045" spans="5:5">
      <c r="E1045" s="275"/>
    </row>
    <row r="1046" spans="5:5">
      <c r="E1046" s="275"/>
    </row>
    <row r="1047" spans="5:5">
      <c r="E1047" s="275"/>
    </row>
    <row r="1048" spans="5:5">
      <c r="E1048" s="275"/>
    </row>
    <row r="1049" spans="5:5">
      <c r="E1049" s="275"/>
    </row>
    <row r="1050" spans="5:5">
      <c r="E1050" s="275"/>
    </row>
    <row r="1051" spans="5:5">
      <c r="E1051" s="275"/>
    </row>
    <row r="1052" spans="5:5">
      <c r="E1052" s="275"/>
    </row>
    <row r="1053" spans="5:5">
      <c r="E1053" s="275"/>
    </row>
    <row r="1054" spans="5:5">
      <c r="E1054" s="275"/>
    </row>
    <row r="1055" spans="5:5">
      <c r="E1055" s="275"/>
    </row>
    <row r="1056" spans="5:5">
      <c r="E1056" s="275"/>
    </row>
    <row r="1057" spans="5:5">
      <c r="E1057" s="275"/>
    </row>
    <row r="1058" spans="5:5">
      <c r="E1058" s="275"/>
    </row>
    <row r="1059" spans="5:5">
      <c r="E1059" s="275"/>
    </row>
    <row r="1060" spans="5:5">
      <c r="E1060" s="275"/>
    </row>
    <row r="1061" spans="5:5">
      <c r="E1061" s="275"/>
    </row>
    <row r="1062" spans="5:5">
      <c r="E1062" s="275"/>
    </row>
    <row r="1063" spans="5:5">
      <c r="E1063" s="275"/>
    </row>
    <row r="1064" spans="5:5">
      <c r="E1064" s="275"/>
    </row>
    <row r="1065" spans="5:5">
      <c r="E1065" s="275"/>
    </row>
    <row r="1066" spans="5:5">
      <c r="E1066" s="275"/>
    </row>
    <row r="1067" spans="5:5">
      <c r="E1067" s="275"/>
    </row>
    <row r="1068" spans="5:5">
      <c r="E1068" s="275"/>
    </row>
    <row r="1069" spans="5:5">
      <c r="E1069" s="275"/>
    </row>
    <row r="1070" spans="5:5">
      <c r="E1070" s="275"/>
    </row>
    <row r="1071" spans="5:5">
      <c r="E1071" s="275"/>
    </row>
    <row r="1072" spans="5:5">
      <c r="E1072" s="275"/>
    </row>
    <row r="1073" spans="5:5">
      <c r="E1073" s="275"/>
    </row>
    <row r="1074" spans="5:5">
      <c r="E1074" s="275"/>
    </row>
    <row r="1075" spans="5:5">
      <c r="E1075" s="275"/>
    </row>
    <row r="1076" spans="5:5">
      <c r="E1076" s="275"/>
    </row>
    <row r="1077" spans="5:5">
      <c r="E1077" s="275"/>
    </row>
    <row r="1078" spans="5:5">
      <c r="E1078" s="275"/>
    </row>
    <row r="1079" spans="5:5">
      <c r="E1079" s="275"/>
    </row>
    <row r="1080" spans="5:5">
      <c r="E1080" s="275"/>
    </row>
    <row r="1081" spans="5:5">
      <c r="E1081" s="275"/>
    </row>
    <row r="1082" spans="5:5">
      <c r="E1082" s="275"/>
    </row>
    <row r="1083" spans="5:5">
      <c r="E1083" s="275"/>
    </row>
    <row r="1084" spans="5:5">
      <c r="E1084" s="275"/>
    </row>
    <row r="1085" spans="5:5">
      <c r="E1085" s="275"/>
    </row>
    <row r="1086" spans="5:5">
      <c r="E1086" s="275"/>
    </row>
    <row r="1087" spans="5:5">
      <c r="E1087" s="275"/>
    </row>
    <row r="1088" spans="5:5">
      <c r="E1088" s="275"/>
    </row>
    <row r="1089" spans="5:5">
      <c r="E1089" s="275"/>
    </row>
    <row r="1090" spans="5:5">
      <c r="E1090" s="275"/>
    </row>
    <row r="1091" spans="5:5">
      <c r="E1091" s="275"/>
    </row>
    <row r="1092" spans="5:5">
      <c r="E1092" s="275"/>
    </row>
    <row r="1093" spans="5:5">
      <c r="E1093" s="275"/>
    </row>
    <row r="1094" spans="5:5">
      <c r="E1094" s="275"/>
    </row>
    <row r="1095" spans="5:5">
      <c r="E1095" s="275"/>
    </row>
    <row r="1096" spans="5:5">
      <c r="E1096" s="275"/>
    </row>
    <row r="1097" spans="5:5">
      <c r="E1097" s="275"/>
    </row>
    <row r="1098" spans="5:5">
      <c r="E1098" s="275"/>
    </row>
    <row r="1099" spans="5:5">
      <c r="E1099" s="275"/>
    </row>
    <row r="1100" spans="5:5">
      <c r="E1100" s="275"/>
    </row>
    <row r="1101" spans="5:5">
      <c r="E1101" s="275"/>
    </row>
    <row r="1102" spans="5:5">
      <c r="E1102" s="275"/>
    </row>
    <row r="1103" spans="5:5">
      <c r="E1103" s="275"/>
    </row>
    <row r="1104" spans="5:5">
      <c r="E1104" s="275"/>
    </row>
    <row r="1105" spans="5:5">
      <c r="E1105" s="275"/>
    </row>
    <row r="1106" spans="5:5">
      <c r="E1106" s="275"/>
    </row>
    <row r="1107" spans="5:5">
      <c r="E1107" s="275"/>
    </row>
    <row r="1108" spans="5:5">
      <c r="E1108" s="275"/>
    </row>
    <row r="1109" spans="5:5">
      <c r="E1109" s="275"/>
    </row>
    <row r="1110" spans="5:5">
      <c r="E1110" s="275"/>
    </row>
    <row r="1111" spans="5:5">
      <c r="E1111" s="275"/>
    </row>
    <row r="1112" spans="5:5">
      <c r="E1112" s="275"/>
    </row>
    <row r="1113" spans="5:5">
      <c r="E1113" s="275"/>
    </row>
    <row r="1114" spans="5:5">
      <c r="E1114" s="275"/>
    </row>
    <row r="1115" spans="5:5">
      <c r="E1115" s="275"/>
    </row>
    <row r="1116" spans="5:5">
      <c r="E1116" s="275"/>
    </row>
    <row r="1117" spans="5:5">
      <c r="E1117" s="275"/>
    </row>
    <row r="1118" spans="5:5">
      <c r="E1118" s="275"/>
    </row>
    <row r="1119" spans="5:5">
      <c r="E1119" s="275"/>
    </row>
    <row r="1120" spans="5:5">
      <c r="E1120" s="275"/>
    </row>
    <row r="1121" spans="5:5">
      <c r="E1121" s="275"/>
    </row>
    <row r="1122" spans="5:5">
      <c r="E1122" s="275"/>
    </row>
    <row r="1123" spans="5:5">
      <c r="E1123" s="275"/>
    </row>
    <row r="1124" spans="5:5">
      <c r="E1124" s="275"/>
    </row>
    <row r="1125" spans="5:5">
      <c r="E1125" s="275"/>
    </row>
    <row r="1126" spans="5:5">
      <c r="E1126" s="275"/>
    </row>
    <row r="1127" spans="5:5">
      <c r="E1127" s="275"/>
    </row>
    <row r="1128" spans="5:5">
      <c r="E1128" s="275"/>
    </row>
    <row r="1129" spans="5:5">
      <c r="E1129" s="275"/>
    </row>
    <row r="1130" spans="5:5">
      <c r="E1130" s="275"/>
    </row>
    <row r="1131" spans="5:5">
      <c r="E1131" s="275"/>
    </row>
    <row r="1132" spans="5:5">
      <c r="E1132" s="275"/>
    </row>
    <row r="1133" spans="5:5">
      <c r="E1133" s="275"/>
    </row>
    <row r="1134" spans="5:5">
      <c r="E1134" s="275"/>
    </row>
    <row r="1135" spans="5:5">
      <c r="E1135" s="275"/>
    </row>
    <row r="1136" spans="5:5">
      <c r="E1136" s="275"/>
    </row>
    <row r="1137" spans="5:5">
      <c r="E1137" s="275"/>
    </row>
    <row r="1138" spans="5:5">
      <c r="E1138" s="275"/>
    </row>
    <row r="1139" spans="5:5">
      <c r="E1139" s="275"/>
    </row>
    <row r="1140" spans="5:5">
      <c r="E1140" s="275"/>
    </row>
    <row r="1141" spans="5:5">
      <c r="E1141" s="275"/>
    </row>
    <row r="1142" spans="5:5">
      <c r="E1142" s="275"/>
    </row>
    <row r="1143" spans="5:5">
      <c r="E1143" s="275"/>
    </row>
    <row r="1144" spans="5:5">
      <c r="E1144" s="275"/>
    </row>
    <row r="1145" spans="5:5">
      <c r="E1145" s="275"/>
    </row>
    <row r="1146" spans="5:5">
      <c r="E1146" s="275"/>
    </row>
    <row r="1147" spans="5:5">
      <c r="E1147" s="275"/>
    </row>
    <row r="1148" spans="5:5">
      <c r="E1148" s="275"/>
    </row>
    <row r="1149" spans="5:5">
      <c r="E1149" s="275"/>
    </row>
    <row r="1150" spans="5:5">
      <c r="E1150" s="275"/>
    </row>
    <row r="1151" spans="5:5">
      <c r="E1151" s="275"/>
    </row>
    <row r="1152" spans="5:5">
      <c r="E1152" s="275"/>
    </row>
    <row r="1153" spans="5:5">
      <c r="E1153" s="275"/>
    </row>
    <row r="1154" spans="5:5">
      <c r="E1154" s="275"/>
    </row>
    <row r="1155" spans="5:5">
      <c r="E1155" s="275"/>
    </row>
    <row r="1156" spans="5:5">
      <c r="E1156" s="275"/>
    </row>
    <row r="1157" spans="5:5">
      <c r="E1157" s="275"/>
    </row>
    <row r="1158" spans="5:5">
      <c r="E1158" s="275"/>
    </row>
    <row r="1159" spans="5:5">
      <c r="E1159" s="275"/>
    </row>
    <row r="1160" spans="5:5">
      <c r="E1160" s="275"/>
    </row>
    <row r="1161" spans="5:5">
      <c r="E1161" s="275"/>
    </row>
    <row r="1162" spans="5:5">
      <c r="E1162" s="275"/>
    </row>
    <row r="1163" spans="5:5">
      <c r="E1163" s="275"/>
    </row>
    <row r="1164" spans="5:5">
      <c r="E1164" s="275"/>
    </row>
    <row r="1165" spans="5:5">
      <c r="E1165" s="275"/>
    </row>
    <row r="1166" spans="5:5">
      <c r="E1166" s="275"/>
    </row>
    <row r="1167" spans="5:5">
      <c r="E1167" s="275"/>
    </row>
    <row r="1168" spans="5:5">
      <c r="E1168" s="275"/>
    </row>
    <row r="1169" spans="5:5">
      <c r="E1169" s="275"/>
    </row>
    <row r="1170" spans="5:5">
      <c r="E1170" s="275"/>
    </row>
    <row r="1171" spans="5:5">
      <c r="E1171" s="275"/>
    </row>
    <row r="1172" spans="5:5">
      <c r="E1172" s="275"/>
    </row>
    <row r="1173" spans="5:5">
      <c r="E1173" s="275"/>
    </row>
    <row r="1174" spans="5:5">
      <c r="E1174" s="275"/>
    </row>
    <row r="1175" spans="5:5">
      <c r="E1175" s="275"/>
    </row>
    <row r="1176" spans="5:5">
      <c r="E1176" s="275"/>
    </row>
    <row r="1177" spans="5:5">
      <c r="E1177" s="275"/>
    </row>
    <row r="1178" spans="5:5">
      <c r="E1178" s="275"/>
    </row>
    <row r="1179" spans="5:5">
      <c r="E1179" s="275"/>
    </row>
    <row r="1180" spans="5:5">
      <c r="E1180" s="275"/>
    </row>
    <row r="1181" spans="5:5">
      <c r="E1181" s="275"/>
    </row>
    <row r="1182" spans="5:5">
      <c r="E1182" s="275"/>
    </row>
    <row r="1183" spans="5:5">
      <c r="E1183" s="275"/>
    </row>
    <row r="1184" spans="5:5">
      <c r="E1184" s="275"/>
    </row>
    <row r="1185" spans="5:5">
      <c r="E1185" s="275"/>
    </row>
    <row r="1186" spans="5:5">
      <c r="E1186" s="275"/>
    </row>
    <row r="1187" spans="5:5">
      <c r="E1187" s="275"/>
    </row>
    <row r="1188" spans="5:5">
      <c r="E1188" s="275"/>
    </row>
    <row r="1189" spans="5:5">
      <c r="E1189" s="275"/>
    </row>
    <row r="1190" spans="5:5">
      <c r="E1190" s="275"/>
    </row>
    <row r="1191" spans="5:5">
      <c r="E1191" s="275"/>
    </row>
    <row r="1192" spans="5:5">
      <c r="E1192" s="275"/>
    </row>
    <row r="1193" spans="5:5">
      <c r="E1193" s="275"/>
    </row>
    <row r="1194" spans="5:5">
      <c r="E1194" s="275"/>
    </row>
    <row r="1195" spans="5:5">
      <c r="E1195" s="275"/>
    </row>
    <row r="1196" spans="5:5">
      <c r="E1196" s="275"/>
    </row>
    <row r="1197" spans="5:5">
      <c r="E1197" s="275"/>
    </row>
    <row r="1198" spans="5:5">
      <c r="E1198" s="275"/>
    </row>
    <row r="1199" spans="5:5">
      <c r="E1199" s="275"/>
    </row>
    <row r="1200" spans="5:5">
      <c r="E1200" s="275"/>
    </row>
    <row r="1201" spans="5:5">
      <c r="E1201" s="275"/>
    </row>
    <row r="1202" spans="5:5">
      <c r="E1202" s="275"/>
    </row>
    <row r="1203" spans="5:5">
      <c r="E1203" s="275"/>
    </row>
    <row r="1204" spans="5:5">
      <c r="E1204" s="275"/>
    </row>
    <row r="1205" spans="5:5">
      <c r="E1205" s="275"/>
    </row>
    <row r="1206" spans="5:5">
      <c r="E1206" s="275"/>
    </row>
    <row r="1207" spans="5:5">
      <c r="E1207" s="275"/>
    </row>
    <row r="1208" spans="5:5">
      <c r="E1208" s="275"/>
    </row>
    <row r="1209" spans="5:5">
      <c r="E1209" s="275"/>
    </row>
    <row r="1210" spans="5:5">
      <c r="E1210" s="275"/>
    </row>
    <row r="1211" spans="5:5">
      <c r="E1211" s="275"/>
    </row>
    <row r="1212" spans="5:5">
      <c r="E1212" s="275"/>
    </row>
    <row r="1213" spans="5:5">
      <c r="E1213" s="275"/>
    </row>
    <row r="1214" spans="5:5">
      <c r="E1214" s="275"/>
    </row>
    <row r="1215" spans="5:5">
      <c r="E1215" s="275"/>
    </row>
    <row r="1216" spans="5:5">
      <c r="E1216" s="275"/>
    </row>
    <row r="1217" spans="5:5">
      <c r="E1217" s="275"/>
    </row>
    <row r="1218" spans="5:5">
      <c r="E1218" s="275"/>
    </row>
    <row r="1219" spans="5:5">
      <c r="E1219" s="275"/>
    </row>
    <row r="1220" spans="5:5">
      <c r="E1220" s="275"/>
    </row>
    <row r="1221" spans="5:5">
      <c r="E1221" s="275"/>
    </row>
    <row r="1222" spans="5:5">
      <c r="E1222" s="275"/>
    </row>
    <row r="1223" spans="5:5">
      <c r="E1223" s="275"/>
    </row>
    <row r="1224" spans="5:5">
      <c r="E1224" s="275"/>
    </row>
    <row r="1225" spans="5:5">
      <c r="E1225" s="275"/>
    </row>
    <row r="1226" spans="5:5">
      <c r="E1226" s="275"/>
    </row>
    <row r="1227" spans="5:5">
      <c r="E1227" s="275"/>
    </row>
    <row r="1228" spans="5:5">
      <c r="E1228" s="275"/>
    </row>
    <row r="1229" spans="5:5">
      <c r="E1229" s="275"/>
    </row>
    <row r="1230" spans="5:5">
      <c r="E1230" s="275"/>
    </row>
    <row r="1231" spans="5:5">
      <c r="E1231" s="275"/>
    </row>
    <row r="1232" spans="5:5">
      <c r="E1232" s="275"/>
    </row>
    <row r="1233" spans="5:5">
      <c r="E1233" s="275"/>
    </row>
    <row r="1234" spans="5:5">
      <c r="E1234" s="275"/>
    </row>
    <row r="1235" spans="5:5">
      <c r="E1235" s="275"/>
    </row>
    <row r="1236" spans="5:5">
      <c r="E1236" s="275"/>
    </row>
    <row r="1237" spans="5:5">
      <c r="E1237" s="275"/>
    </row>
    <row r="1238" spans="5:5">
      <c r="E1238" s="275"/>
    </row>
    <row r="1239" spans="5:5">
      <c r="E1239" s="275"/>
    </row>
    <row r="1240" spans="5:5">
      <c r="E1240" s="275"/>
    </row>
    <row r="1241" spans="5:5">
      <c r="E1241" s="275"/>
    </row>
    <row r="1242" spans="5:5">
      <c r="E1242" s="275"/>
    </row>
    <row r="1243" spans="5:5">
      <c r="E1243" s="275"/>
    </row>
    <row r="1244" spans="5:5">
      <c r="E1244" s="275"/>
    </row>
    <row r="1245" spans="5:5">
      <c r="E1245" s="275"/>
    </row>
    <row r="1246" spans="5:5">
      <c r="E1246" s="275"/>
    </row>
    <row r="1247" spans="5:5">
      <c r="E1247" s="275"/>
    </row>
    <row r="1248" spans="5:5">
      <c r="E1248" s="275"/>
    </row>
    <row r="1249" spans="5:5">
      <c r="E1249" s="275"/>
    </row>
    <row r="1250" spans="5:5">
      <c r="E1250" s="275"/>
    </row>
    <row r="1251" spans="5:5">
      <c r="E1251" s="275"/>
    </row>
    <row r="1252" spans="5:5">
      <c r="E1252" s="275"/>
    </row>
    <row r="1253" spans="5:5">
      <c r="E1253" s="275"/>
    </row>
    <row r="1254" spans="5:5">
      <c r="E1254" s="275"/>
    </row>
    <row r="1255" spans="5:5">
      <c r="E1255" s="275"/>
    </row>
    <row r="1256" spans="5:5">
      <c r="E1256" s="275"/>
    </row>
    <row r="1257" spans="5:5">
      <c r="E1257" s="275"/>
    </row>
    <row r="1258" spans="5:5">
      <c r="E1258" s="275"/>
    </row>
    <row r="1259" spans="5:5">
      <c r="E1259" s="275"/>
    </row>
    <row r="1260" spans="5:5">
      <c r="E1260" s="275"/>
    </row>
    <row r="1261" spans="5:5">
      <c r="E1261" s="275"/>
    </row>
    <row r="1262" spans="5:5">
      <c r="E1262" s="275"/>
    </row>
    <row r="1263" spans="5:5">
      <c r="E1263" s="275"/>
    </row>
    <row r="1264" spans="5:5">
      <c r="E1264" s="275"/>
    </row>
    <row r="1265" spans="5:5">
      <c r="E1265" s="275"/>
    </row>
    <row r="1266" spans="5:5">
      <c r="E1266" s="275"/>
    </row>
    <row r="1267" spans="5:5">
      <c r="E1267" s="275"/>
    </row>
    <row r="1268" spans="5:5">
      <c r="E1268" s="275"/>
    </row>
    <row r="1269" spans="5:5">
      <c r="E1269" s="275"/>
    </row>
    <row r="1270" spans="5:5">
      <c r="E1270" s="275"/>
    </row>
    <row r="1271" spans="5:5">
      <c r="E1271" s="275"/>
    </row>
    <row r="1272" spans="5:5">
      <c r="E1272" s="275"/>
    </row>
    <row r="1273" spans="5:5">
      <c r="E1273" s="275"/>
    </row>
    <row r="1274" spans="5:5">
      <c r="E1274" s="275"/>
    </row>
    <row r="1275" spans="5:5">
      <c r="E1275" s="275"/>
    </row>
    <row r="1276" spans="5:5">
      <c r="E1276" s="275"/>
    </row>
    <row r="1277" spans="5:5">
      <c r="E1277" s="275"/>
    </row>
    <row r="1278" spans="5:5">
      <c r="E1278" s="275"/>
    </row>
    <row r="1279" spans="5:5">
      <c r="E1279" s="275"/>
    </row>
    <row r="1280" spans="5:5">
      <c r="E1280" s="275"/>
    </row>
    <row r="1281" spans="5:5">
      <c r="E1281" s="275"/>
    </row>
    <row r="1282" spans="5:5">
      <c r="E1282" s="275"/>
    </row>
    <row r="1283" spans="5:5">
      <c r="E1283" s="275"/>
    </row>
    <row r="1284" spans="5:5">
      <c r="E1284" s="275"/>
    </row>
    <row r="1285" spans="5:5">
      <c r="E1285" s="275"/>
    </row>
    <row r="1286" spans="5:5">
      <c r="E1286" s="275"/>
    </row>
    <row r="1287" spans="5:5">
      <c r="E1287" s="275"/>
    </row>
    <row r="1288" spans="5:5">
      <c r="E1288" s="275"/>
    </row>
    <row r="1289" spans="5:5">
      <c r="E1289" s="275"/>
    </row>
    <row r="1290" spans="5:5">
      <c r="E1290" s="275"/>
    </row>
    <row r="1291" spans="5:5">
      <c r="E1291" s="275"/>
    </row>
    <row r="1292" spans="5:5">
      <c r="E1292" s="275"/>
    </row>
    <row r="1293" spans="5:5">
      <c r="E1293" s="275"/>
    </row>
    <row r="1294" spans="5:5">
      <c r="E1294" s="275"/>
    </row>
    <row r="1295" spans="5:5">
      <c r="E1295" s="275"/>
    </row>
    <row r="1296" spans="5:5">
      <c r="E1296" s="275"/>
    </row>
    <row r="1297" spans="5:5">
      <c r="E1297" s="275"/>
    </row>
    <row r="1298" spans="5:5">
      <c r="E1298" s="275"/>
    </row>
    <row r="1299" spans="5:5">
      <c r="E1299" s="275"/>
    </row>
    <row r="1300" spans="5:5">
      <c r="E1300" s="275"/>
    </row>
    <row r="1301" spans="5:5">
      <c r="E1301" s="275"/>
    </row>
    <row r="1302" spans="5:5">
      <c r="E1302" s="275"/>
    </row>
    <row r="1303" spans="5:5">
      <c r="E1303" s="275"/>
    </row>
    <row r="1304" spans="5:5">
      <c r="E1304" s="275"/>
    </row>
    <row r="1305" spans="5:5">
      <c r="E1305" s="275"/>
    </row>
    <row r="1306" spans="5:5">
      <c r="E1306" s="275"/>
    </row>
    <row r="1307" spans="5:5">
      <c r="E1307" s="275"/>
    </row>
    <row r="1308" spans="5:5">
      <c r="E1308" s="275"/>
    </row>
    <row r="1309" spans="5:5">
      <c r="E1309" s="275"/>
    </row>
    <row r="1310" spans="5:5">
      <c r="E1310" s="275"/>
    </row>
    <row r="1311" spans="5:5">
      <c r="E1311" s="275"/>
    </row>
    <row r="1312" spans="5:5">
      <c r="E1312" s="275"/>
    </row>
    <row r="1313" spans="5:5">
      <c r="E1313" s="275"/>
    </row>
    <row r="1314" spans="5:5">
      <c r="E1314" s="275"/>
    </row>
    <row r="1315" spans="5:5">
      <c r="E1315" s="275"/>
    </row>
    <row r="1316" spans="5:5">
      <c r="E1316" s="275"/>
    </row>
    <row r="1317" spans="5:5">
      <c r="E1317" s="275"/>
    </row>
    <row r="1318" spans="5:5">
      <c r="E1318" s="275"/>
    </row>
    <row r="1319" spans="5:5">
      <c r="E1319" s="275"/>
    </row>
    <row r="1320" spans="5:5">
      <c r="E1320" s="275"/>
    </row>
    <row r="1321" spans="5:5">
      <c r="E1321" s="275"/>
    </row>
    <row r="1322" spans="5:5">
      <c r="E1322" s="275"/>
    </row>
    <row r="1323" spans="5:5">
      <c r="E1323" s="275"/>
    </row>
    <row r="1324" spans="5:5">
      <c r="E1324" s="275"/>
    </row>
    <row r="1325" spans="5:5">
      <c r="E1325" s="275"/>
    </row>
    <row r="1326" spans="5:5">
      <c r="E1326" s="275"/>
    </row>
    <row r="1327" spans="5:5">
      <c r="E1327" s="275"/>
    </row>
    <row r="1328" spans="5:5">
      <c r="E1328" s="275"/>
    </row>
    <row r="1329" spans="5:5">
      <c r="E1329" s="275"/>
    </row>
    <row r="1330" spans="5:5">
      <c r="E1330" s="275"/>
    </row>
    <row r="1331" spans="5:5">
      <c r="E1331" s="275"/>
    </row>
    <row r="1332" spans="5:5">
      <c r="E1332" s="275"/>
    </row>
    <row r="1333" spans="5:5">
      <c r="E1333" s="275"/>
    </row>
    <row r="1334" spans="5:5">
      <c r="E1334" s="275"/>
    </row>
    <row r="1335" spans="5:5">
      <c r="E1335" s="275"/>
    </row>
    <row r="1336" spans="5:5">
      <c r="E1336" s="275"/>
    </row>
    <row r="1337" spans="5:5">
      <c r="E1337" s="275"/>
    </row>
    <row r="1338" spans="5:5">
      <c r="E1338" s="275"/>
    </row>
    <row r="1339" spans="5:5">
      <c r="E1339" s="275"/>
    </row>
    <row r="1340" spans="5:5">
      <c r="E1340" s="275"/>
    </row>
    <row r="1341" spans="5:5">
      <c r="E1341" s="275"/>
    </row>
    <row r="1342" spans="5:5">
      <c r="E1342" s="275"/>
    </row>
    <row r="1343" spans="5:5">
      <c r="E1343" s="275"/>
    </row>
    <row r="1344" spans="5:5">
      <c r="E1344" s="275"/>
    </row>
    <row r="1345" spans="5:5">
      <c r="E1345" s="275"/>
    </row>
    <row r="1346" spans="5:5">
      <c r="E1346" s="275"/>
    </row>
    <row r="1347" spans="5:5">
      <c r="E1347" s="275"/>
    </row>
    <row r="1348" spans="5:5">
      <c r="E1348" s="275"/>
    </row>
    <row r="1349" spans="5:5">
      <c r="E1349" s="275"/>
    </row>
    <row r="1350" spans="5:5">
      <c r="E1350" s="275"/>
    </row>
    <row r="1351" spans="5:5">
      <c r="E1351" s="275"/>
    </row>
    <row r="1352" spans="5:5">
      <c r="E1352" s="275"/>
    </row>
    <row r="1353" spans="5:5">
      <c r="E1353" s="275"/>
    </row>
    <row r="1354" spans="5:5">
      <c r="E1354" s="275"/>
    </row>
    <row r="1355" spans="5:5">
      <c r="E1355" s="275"/>
    </row>
    <row r="1356" spans="5:5">
      <c r="E1356" s="275"/>
    </row>
    <row r="1357" spans="5:5">
      <c r="E1357" s="275"/>
    </row>
    <row r="1358" spans="5:5">
      <c r="E1358" s="275"/>
    </row>
    <row r="1359" spans="5:5">
      <c r="E1359" s="275"/>
    </row>
    <row r="1360" spans="5:5">
      <c r="E1360" s="275"/>
    </row>
    <row r="1361" spans="5:5">
      <c r="E1361" s="275"/>
    </row>
    <row r="1362" spans="5:5">
      <c r="E1362" s="275"/>
    </row>
    <row r="1363" spans="5:5">
      <c r="E1363" s="275"/>
    </row>
    <row r="1364" spans="5:5">
      <c r="E1364" s="275"/>
    </row>
    <row r="1365" spans="5:5">
      <c r="E1365" s="275"/>
    </row>
    <row r="1366" spans="5:5">
      <c r="E1366" s="275"/>
    </row>
    <row r="1367" spans="5:5">
      <c r="E1367" s="275"/>
    </row>
    <row r="1368" spans="5:5">
      <c r="E1368" s="275"/>
    </row>
    <row r="1369" spans="5:5">
      <c r="E1369" s="275"/>
    </row>
    <row r="1370" spans="5:5">
      <c r="E1370" s="275"/>
    </row>
    <row r="1371" spans="5:5">
      <c r="E1371" s="275"/>
    </row>
    <row r="1372" spans="5:5">
      <c r="E1372" s="275"/>
    </row>
    <row r="1373" spans="5:5">
      <c r="E1373" s="275"/>
    </row>
    <row r="1374" spans="5:5">
      <c r="E1374" s="275"/>
    </row>
    <row r="1375" spans="5:5">
      <c r="E1375" s="275"/>
    </row>
    <row r="1376" spans="5:5">
      <c r="E1376" s="275"/>
    </row>
    <row r="1377" spans="5:5">
      <c r="E1377" s="275"/>
    </row>
    <row r="1378" spans="5:5">
      <c r="E1378" s="275"/>
    </row>
    <row r="1379" spans="5:5">
      <c r="E1379" s="275"/>
    </row>
    <row r="1380" spans="5:5">
      <c r="E1380" s="275"/>
    </row>
    <row r="1381" spans="5:5">
      <c r="E1381" s="275"/>
    </row>
    <row r="1382" spans="5:5">
      <c r="E1382" s="275"/>
    </row>
    <row r="1383" spans="5:5">
      <c r="E1383" s="275"/>
    </row>
    <row r="1384" spans="5:5">
      <c r="E1384" s="275"/>
    </row>
    <row r="1385" spans="5:5">
      <c r="E1385" s="275"/>
    </row>
    <row r="1386" spans="5:5">
      <c r="E1386" s="275"/>
    </row>
    <row r="1387" spans="5:5">
      <c r="E1387" s="275"/>
    </row>
    <row r="1388" spans="5:5">
      <c r="E1388" s="275"/>
    </row>
    <row r="1389" spans="5:5">
      <c r="E1389" s="275"/>
    </row>
    <row r="1390" spans="5:5">
      <c r="E1390" s="275"/>
    </row>
    <row r="1391" spans="5:5">
      <c r="E1391" s="275"/>
    </row>
    <row r="1392" spans="5:5">
      <c r="E1392" s="275"/>
    </row>
    <row r="1393" spans="5:5">
      <c r="E1393" s="275"/>
    </row>
    <row r="1394" spans="5:5">
      <c r="E1394" s="275"/>
    </row>
    <row r="1395" spans="5:5">
      <c r="E1395" s="275"/>
    </row>
    <row r="1396" spans="5:5">
      <c r="E1396" s="275"/>
    </row>
    <row r="1397" spans="5:5">
      <c r="E1397" s="275"/>
    </row>
    <row r="1398" spans="5:5">
      <c r="E1398" s="275"/>
    </row>
    <row r="1399" spans="5:5">
      <c r="E1399" s="275"/>
    </row>
    <row r="1400" spans="5:5">
      <c r="E1400" s="275"/>
    </row>
    <row r="1401" spans="5:5">
      <c r="E1401" s="275"/>
    </row>
    <row r="1402" spans="5:5">
      <c r="E1402" s="275"/>
    </row>
    <row r="1403" spans="5:5">
      <c r="E1403" s="275"/>
    </row>
    <row r="1404" spans="5:5">
      <c r="E1404" s="275"/>
    </row>
    <row r="1405" spans="5:5">
      <c r="E1405" s="275"/>
    </row>
    <row r="1406" spans="5:5">
      <c r="E1406" s="275"/>
    </row>
    <row r="1407" spans="5:5">
      <c r="E1407" s="275"/>
    </row>
    <row r="1408" spans="5:5">
      <c r="E1408" s="275"/>
    </row>
    <row r="1409" spans="5:5">
      <c r="E1409" s="275"/>
    </row>
    <row r="1410" spans="5:5">
      <c r="E1410" s="275"/>
    </row>
    <row r="1411" spans="5:5">
      <c r="E1411" s="275"/>
    </row>
    <row r="1412" spans="5:5">
      <c r="E1412" s="275"/>
    </row>
    <row r="1413" spans="5:5">
      <c r="E1413" s="275"/>
    </row>
    <row r="1414" spans="5:5">
      <c r="E1414" s="275"/>
    </row>
    <row r="1415" spans="5:5">
      <c r="E1415" s="275"/>
    </row>
    <row r="1416" spans="5:5">
      <c r="E1416" s="275"/>
    </row>
    <row r="1417" spans="5:5">
      <c r="E1417" s="275"/>
    </row>
    <row r="1418" spans="5:5">
      <c r="E1418" s="275"/>
    </row>
    <row r="1419" spans="5:5">
      <c r="E1419" s="275"/>
    </row>
    <row r="1420" spans="5:5">
      <c r="E1420" s="275"/>
    </row>
    <row r="1421" spans="5:5">
      <c r="E1421" s="275"/>
    </row>
    <row r="1422" spans="5:5">
      <c r="E1422" s="275"/>
    </row>
    <row r="1423" spans="5:5">
      <c r="E1423" s="275"/>
    </row>
    <row r="1424" spans="5:5">
      <c r="E1424" s="275"/>
    </row>
    <row r="1425" spans="5:5">
      <c r="E1425" s="275"/>
    </row>
    <row r="1426" spans="5:5">
      <c r="E1426" s="275"/>
    </row>
    <row r="1427" spans="5:5">
      <c r="E1427" s="275"/>
    </row>
    <row r="1428" spans="5:5">
      <c r="E1428" s="275"/>
    </row>
    <row r="1429" spans="5:5">
      <c r="E1429" s="275"/>
    </row>
    <row r="1430" spans="5:5">
      <c r="E1430" s="275"/>
    </row>
    <row r="1431" spans="5:5">
      <c r="E1431" s="275"/>
    </row>
    <row r="1432" spans="5:5">
      <c r="E1432" s="275"/>
    </row>
    <row r="1433" spans="5:5">
      <c r="E1433" s="275"/>
    </row>
    <row r="1434" spans="5:5">
      <c r="E1434" s="275"/>
    </row>
    <row r="1435" spans="5:5">
      <c r="E1435" s="275"/>
    </row>
    <row r="1436" spans="5:5">
      <c r="E1436" s="275"/>
    </row>
    <row r="1437" spans="5:5">
      <c r="E1437" s="275"/>
    </row>
    <row r="1438" spans="5:5">
      <c r="E1438" s="275"/>
    </row>
    <row r="1439" spans="5:5">
      <c r="E1439" s="275"/>
    </row>
    <row r="1440" spans="5:5">
      <c r="E1440" s="275"/>
    </row>
    <row r="1441" spans="5:5">
      <c r="E1441" s="275"/>
    </row>
    <row r="1442" spans="5:5">
      <c r="E1442" s="275"/>
    </row>
    <row r="1443" spans="5:5">
      <c r="E1443" s="275"/>
    </row>
    <row r="1444" spans="5:5">
      <c r="E1444" s="275"/>
    </row>
    <row r="1445" spans="5:5">
      <c r="E1445" s="275"/>
    </row>
    <row r="1446" spans="5:5">
      <c r="E1446" s="275"/>
    </row>
    <row r="1447" spans="5:5">
      <c r="E1447" s="275"/>
    </row>
    <row r="1448" spans="5:5">
      <c r="E1448" s="275"/>
    </row>
    <row r="1449" spans="5:5">
      <c r="E1449" s="275"/>
    </row>
    <row r="1450" spans="5:5">
      <c r="E1450" s="275"/>
    </row>
    <row r="1451" spans="5:5">
      <c r="E1451" s="275"/>
    </row>
    <row r="1452" spans="5:5">
      <c r="E1452" s="275"/>
    </row>
    <row r="1453" spans="5:5">
      <c r="E1453" s="275"/>
    </row>
    <row r="1454" spans="5:5">
      <c r="E1454" s="275"/>
    </row>
    <row r="1455" spans="5:5">
      <c r="E1455" s="275"/>
    </row>
    <row r="1456" spans="5:5">
      <c r="E1456" s="275"/>
    </row>
    <row r="1457" spans="5:5">
      <c r="E1457" s="275"/>
    </row>
    <row r="1458" spans="5:5">
      <c r="E1458" s="275"/>
    </row>
    <row r="1459" spans="5:5">
      <c r="E1459" s="275"/>
    </row>
    <row r="1460" spans="5:5">
      <c r="E1460" s="275"/>
    </row>
    <row r="1461" spans="5:5">
      <c r="E1461" s="275"/>
    </row>
    <row r="1462" spans="5:5">
      <c r="E1462" s="275"/>
    </row>
    <row r="1463" spans="5:5">
      <c r="E1463" s="275"/>
    </row>
    <row r="1464" spans="5:5">
      <c r="E1464" s="275"/>
    </row>
    <row r="1465" spans="5:5">
      <c r="E1465" s="275"/>
    </row>
    <row r="1466" spans="5:5">
      <c r="E1466" s="275"/>
    </row>
    <row r="1467" spans="5:5">
      <c r="E1467" s="275"/>
    </row>
    <row r="1468" spans="5:5">
      <c r="E1468" s="275"/>
    </row>
    <row r="1469" spans="5:5">
      <c r="E1469" s="275"/>
    </row>
    <row r="1470" spans="5:5">
      <c r="E1470" s="275"/>
    </row>
    <row r="1471" spans="5:5">
      <c r="E1471" s="275"/>
    </row>
    <row r="1472" spans="5:5">
      <c r="E1472" s="275"/>
    </row>
    <row r="1473" spans="5:5">
      <c r="E1473" s="275"/>
    </row>
    <row r="1474" spans="5:5">
      <c r="E1474" s="275"/>
    </row>
    <row r="1475" spans="5:5">
      <c r="E1475" s="275"/>
    </row>
    <row r="1476" spans="5:5">
      <c r="E1476" s="275"/>
    </row>
    <row r="1477" spans="5:5">
      <c r="E1477" s="275"/>
    </row>
    <row r="1478" spans="5:5">
      <c r="E1478" s="275"/>
    </row>
    <row r="1479" spans="5:5">
      <c r="E1479" s="275"/>
    </row>
    <row r="1480" spans="5:5">
      <c r="E1480" s="275"/>
    </row>
    <row r="1481" spans="5:5">
      <c r="E1481" s="275"/>
    </row>
    <row r="1482" spans="5:5">
      <c r="E1482" s="275"/>
    </row>
    <row r="1483" spans="5:5">
      <c r="E1483" s="275"/>
    </row>
    <row r="1484" spans="5:5">
      <c r="E1484" s="275"/>
    </row>
    <row r="1485" spans="5:5">
      <c r="E1485" s="275"/>
    </row>
    <row r="1486" spans="5:5">
      <c r="E1486" s="275"/>
    </row>
    <row r="1487" spans="5:5">
      <c r="E1487" s="275"/>
    </row>
    <row r="1488" spans="5:5">
      <c r="E1488" s="275"/>
    </row>
    <row r="1489" spans="5:5">
      <c r="E1489" s="275"/>
    </row>
    <row r="1490" spans="5:5">
      <c r="E1490" s="275"/>
    </row>
    <row r="1491" spans="5:5">
      <c r="E1491" s="275"/>
    </row>
    <row r="1492" spans="5:5">
      <c r="E1492" s="275"/>
    </row>
    <row r="1493" spans="5:5">
      <c r="E1493" s="275"/>
    </row>
    <row r="1494" spans="5:5">
      <c r="E1494" s="275"/>
    </row>
    <row r="1495" spans="5:5">
      <c r="E1495" s="275"/>
    </row>
    <row r="1496" spans="5:5">
      <c r="E1496" s="275"/>
    </row>
    <row r="1497" spans="5:5">
      <c r="E1497" s="275"/>
    </row>
    <row r="1498" spans="5:5">
      <c r="E1498" s="275"/>
    </row>
    <row r="1499" spans="5:5">
      <c r="E1499" s="275"/>
    </row>
    <row r="1500" spans="5:5">
      <c r="E1500" s="275"/>
    </row>
    <row r="1501" spans="5:5">
      <c r="E1501" s="275"/>
    </row>
    <row r="1502" spans="5:5">
      <c r="E1502" s="275"/>
    </row>
    <row r="1503" spans="5:5">
      <c r="E1503" s="275"/>
    </row>
    <row r="1504" spans="5:5">
      <c r="E1504" s="275"/>
    </row>
    <row r="1505" spans="5:5">
      <c r="E1505" s="275"/>
    </row>
    <row r="1506" spans="5:5">
      <c r="E1506" s="275"/>
    </row>
    <row r="1507" spans="5:5">
      <c r="E1507" s="275"/>
    </row>
    <row r="1508" spans="5:5">
      <c r="E1508" s="275"/>
    </row>
    <row r="1509" spans="5:5">
      <c r="E1509" s="275"/>
    </row>
    <row r="1510" spans="5:5">
      <c r="E1510" s="275"/>
    </row>
    <row r="1511" spans="5:5">
      <c r="E1511" s="275"/>
    </row>
    <row r="1512" spans="5:5">
      <c r="E1512" s="275"/>
    </row>
    <row r="1513" spans="5:5">
      <c r="E1513" s="275"/>
    </row>
    <row r="1514" spans="5:5">
      <c r="E1514" s="275"/>
    </row>
    <row r="1515" spans="5:5">
      <c r="E1515" s="275"/>
    </row>
    <row r="1516" spans="5:5">
      <c r="E1516" s="275"/>
    </row>
    <row r="1517" spans="5:5">
      <c r="E1517" s="275"/>
    </row>
    <row r="1518" spans="5:5">
      <c r="E1518" s="275"/>
    </row>
    <row r="1519" spans="5:5">
      <c r="E1519" s="275"/>
    </row>
    <row r="1520" spans="5:5">
      <c r="E1520" s="275"/>
    </row>
    <row r="1521" spans="5:5">
      <c r="E1521" s="275"/>
    </row>
    <row r="1522" spans="5:5">
      <c r="E1522" s="275"/>
    </row>
    <row r="1523" spans="5:5">
      <c r="E1523" s="275"/>
    </row>
    <row r="1524" spans="5:5">
      <c r="E1524" s="275"/>
    </row>
    <row r="1525" spans="5:5">
      <c r="E1525" s="275"/>
    </row>
    <row r="1526" spans="5:5">
      <c r="E1526" s="275"/>
    </row>
    <row r="1527" spans="5:5">
      <c r="E1527" s="275"/>
    </row>
    <row r="1528" spans="5:5">
      <c r="E1528" s="275"/>
    </row>
    <row r="1529" spans="5:5">
      <c r="E1529" s="275"/>
    </row>
    <row r="1530" spans="5:5">
      <c r="E1530" s="275"/>
    </row>
    <row r="1531" spans="5:5">
      <c r="E1531" s="275"/>
    </row>
    <row r="1532" spans="5:5">
      <c r="E1532" s="275"/>
    </row>
    <row r="1533" spans="5:5">
      <c r="E1533" s="275"/>
    </row>
    <row r="1534" spans="5:5">
      <c r="E1534" s="275"/>
    </row>
    <row r="1535" spans="5:5">
      <c r="E1535" s="275"/>
    </row>
    <row r="1536" spans="5:5">
      <c r="E1536" s="275"/>
    </row>
    <row r="1537" spans="5:5">
      <c r="E1537" s="275"/>
    </row>
    <row r="1538" spans="5:5">
      <c r="E1538" s="275"/>
    </row>
    <row r="1539" spans="5:5">
      <c r="E1539" s="275"/>
    </row>
    <row r="1540" spans="5:5">
      <c r="E1540" s="275"/>
    </row>
    <row r="1541" spans="5:5">
      <c r="E1541" s="275"/>
    </row>
    <row r="1542" spans="5:5">
      <c r="E1542" s="275"/>
    </row>
    <row r="1543" spans="5:5">
      <c r="E1543" s="275"/>
    </row>
    <row r="1544" spans="5:5">
      <c r="E1544" s="275"/>
    </row>
    <row r="1545" spans="5:5">
      <c r="E1545" s="275"/>
    </row>
    <row r="1546" spans="5:5">
      <c r="E1546" s="275"/>
    </row>
    <row r="1547" spans="5:5">
      <c r="E1547" s="275"/>
    </row>
    <row r="1548" spans="5:5">
      <c r="E1548" s="275"/>
    </row>
    <row r="1549" spans="5:5">
      <c r="E1549" s="275"/>
    </row>
    <row r="1550" spans="5:5">
      <c r="E1550" s="275"/>
    </row>
    <row r="1551" spans="5:5">
      <c r="E1551" s="275"/>
    </row>
    <row r="1552" spans="5:5">
      <c r="E1552" s="275"/>
    </row>
    <row r="1553" spans="5:5">
      <c r="E1553" s="275"/>
    </row>
    <row r="1554" spans="5:5">
      <c r="E1554" s="275"/>
    </row>
    <row r="1555" spans="5:5">
      <c r="E1555" s="275"/>
    </row>
    <row r="1556" spans="5:5">
      <c r="E1556" s="275"/>
    </row>
    <row r="1557" spans="5:5">
      <c r="E1557" s="275"/>
    </row>
    <row r="1558" spans="5:5">
      <c r="E1558" s="275"/>
    </row>
    <row r="1559" spans="5:5">
      <c r="E1559" s="275"/>
    </row>
    <row r="1560" spans="5:5">
      <c r="E1560" s="275"/>
    </row>
    <row r="1561" spans="5:5">
      <c r="E1561" s="275"/>
    </row>
    <row r="1562" spans="5:5">
      <c r="E1562" s="275"/>
    </row>
    <row r="1563" spans="5:5">
      <c r="E1563" s="275"/>
    </row>
    <row r="1564" spans="5:5">
      <c r="E1564" s="275"/>
    </row>
    <row r="1565" spans="5:5">
      <c r="E1565" s="275"/>
    </row>
    <row r="1566" spans="5:5">
      <c r="E1566" s="275"/>
    </row>
    <row r="1567" spans="5:5">
      <c r="E1567" s="275"/>
    </row>
    <row r="1568" spans="5:5">
      <c r="E1568" s="275"/>
    </row>
    <row r="1569" spans="5:5">
      <c r="E1569" s="275"/>
    </row>
    <row r="1570" spans="5:5">
      <c r="E1570" s="275"/>
    </row>
    <row r="1571" spans="5:5">
      <c r="E1571" s="275"/>
    </row>
    <row r="1572" spans="5:5">
      <c r="E1572" s="275"/>
    </row>
    <row r="1573" spans="5:5">
      <c r="E1573" s="275"/>
    </row>
    <row r="1574" spans="5:5">
      <c r="E1574" s="275"/>
    </row>
    <row r="1575" spans="5:5">
      <c r="E1575" s="275"/>
    </row>
    <row r="1576" spans="5:5">
      <c r="E1576" s="275"/>
    </row>
    <row r="1577" spans="5:5">
      <c r="E1577" s="275"/>
    </row>
    <row r="1578" spans="5:5">
      <c r="E1578" s="275"/>
    </row>
    <row r="1579" spans="5:5">
      <c r="E1579" s="275"/>
    </row>
    <row r="1580" spans="5:5">
      <c r="E1580" s="275"/>
    </row>
    <row r="1581" spans="5:5">
      <c r="E1581" s="275"/>
    </row>
    <row r="1582" spans="5:5">
      <c r="E1582" s="275"/>
    </row>
    <row r="1583" spans="5:5">
      <c r="E1583" s="275"/>
    </row>
    <row r="1584" spans="5:5">
      <c r="E1584" s="275"/>
    </row>
    <row r="1585" spans="5:5">
      <c r="E1585" s="275"/>
    </row>
    <row r="1586" spans="5:5">
      <c r="E1586" s="275"/>
    </row>
    <row r="1587" spans="5:5">
      <c r="E1587" s="275"/>
    </row>
    <row r="1588" spans="5:5">
      <c r="E1588" s="275"/>
    </row>
    <row r="1589" spans="5:5">
      <c r="E1589" s="275"/>
    </row>
    <row r="1590" spans="5:5">
      <c r="E1590" s="275"/>
    </row>
    <row r="1591" spans="5:5">
      <c r="E1591" s="275"/>
    </row>
    <row r="1592" spans="5:5">
      <c r="E1592" s="275"/>
    </row>
    <row r="1593" spans="5:5">
      <c r="E1593" s="275"/>
    </row>
    <row r="1594" spans="5:5">
      <c r="E1594" s="275"/>
    </row>
    <row r="1595" spans="5:5">
      <c r="E1595" s="275"/>
    </row>
    <row r="1596" spans="5:5">
      <c r="E1596" s="275"/>
    </row>
    <row r="1597" spans="5:5">
      <c r="E1597" s="275"/>
    </row>
    <row r="1598" spans="5:5">
      <c r="E1598" s="275"/>
    </row>
    <row r="1599" spans="5:5">
      <c r="E1599" s="275"/>
    </row>
    <row r="1600" spans="5:5">
      <c r="E1600" s="275"/>
    </row>
    <row r="1601" spans="5:5">
      <c r="E1601" s="275"/>
    </row>
    <row r="1602" spans="5:5">
      <c r="E1602" s="275"/>
    </row>
    <row r="1603" spans="5:5">
      <c r="E1603" s="275"/>
    </row>
    <row r="1604" spans="5:5">
      <c r="E1604" s="275"/>
    </row>
    <row r="1605" spans="5:5">
      <c r="E1605" s="275"/>
    </row>
    <row r="1606" spans="5:5">
      <c r="E1606" s="275"/>
    </row>
    <row r="1607" spans="5:5">
      <c r="E1607" s="275"/>
    </row>
    <row r="1608" spans="5:5">
      <c r="E1608" s="275"/>
    </row>
    <row r="1609" spans="5:5">
      <c r="E1609" s="275"/>
    </row>
    <row r="1610" spans="5:5">
      <c r="E1610" s="275"/>
    </row>
    <row r="1611" spans="5:5">
      <c r="E1611" s="275"/>
    </row>
    <row r="1612" spans="5:5">
      <c r="E1612" s="275"/>
    </row>
    <row r="1613" spans="5:5">
      <c r="E1613" s="275"/>
    </row>
    <row r="1614" spans="5:5">
      <c r="E1614" s="275"/>
    </row>
    <row r="1615" spans="5:5">
      <c r="E1615" s="275"/>
    </row>
    <row r="1616" spans="5:5">
      <c r="E1616" s="275"/>
    </row>
    <row r="1617" spans="5:5">
      <c r="E1617" s="275"/>
    </row>
    <row r="1618" spans="5:5">
      <c r="E1618" s="275"/>
    </row>
    <row r="1619" spans="5:5">
      <c r="E1619" s="275"/>
    </row>
    <row r="1620" spans="5:5">
      <c r="E1620" s="275"/>
    </row>
    <row r="1621" spans="5:5">
      <c r="E1621" s="275"/>
    </row>
    <row r="1622" spans="5:5">
      <c r="E1622" s="275"/>
    </row>
    <row r="1623" spans="5:5">
      <c r="E1623" s="275"/>
    </row>
    <row r="1624" spans="5:5">
      <c r="E1624" s="275"/>
    </row>
    <row r="1625" spans="5:5">
      <c r="E1625" s="275"/>
    </row>
    <row r="1626" spans="5:5">
      <c r="E1626" s="275"/>
    </row>
    <row r="1627" spans="5:5">
      <c r="E1627" s="275"/>
    </row>
    <row r="1628" spans="5:5">
      <c r="E1628" s="275"/>
    </row>
    <row r="1629" spans="5:5">
      <c r="E1629" s="275"/>
    </row>
    <row r="1630" spans="5:5">
      <c r="E1630" s="275"/>
    </row>
    <row r="1631" spans="5:5">
      <c r="E1631" s="275"/>
    </row>
    <row r="1632" spans="5:5">
      <c r="E1632" s="275"/>
    </row>
    <row r="1633" spans="5:5">
      <c r="E1633" s="275"/>
    </row>
    <row r="1634" spans="5:5">
      <c r="E1634" s="275"/>
    </row>
    <row r="1635" spans="5:5">
      <c r="E1635" s="275"/>
    </row>
    <row r="1636" spans="5:5">
      <c r="E1636" s="275"/>
    </row>
    <row r="1637" spans="5:5">
      <c r="E1637" s="275"/>
    </row>
    <row r="1638" spans="5:5">
      <c r="E1638" s="275"/>
    </row>
    <row r="1639" spans="5:5">
      <c r="E1639" s="275"/>
    </row>
    <row r="1640" spans="5:5">
      <c r="E1640" s="275"/>
    </row>
    <row r="1641" spans="5:5">
      <c r="E1641" s="275"/>
    </row>
    <row r="1642" spans="5:5">
      <c r="E1642" s="275"/>
    </row>
    <row r="1643" spans="5:5">
      <c r="E1643" s="275"/>
    </row>
    <row r="1644" spans="5:5">
      <c r="E1644" s="275"/>
    </row>
    <row r="1645" spans="5:5">
      <c r="E1645" s="275"/>
    </row>
    <row r="1646" spans="5:5">
      <c r="E1646" s="275"/>
    </row>
    <row r="1647" spans="5:5">
      <c r="E1647" s="275"/>
    </row>
    <row r="1648" spans="5:5">
      <c r="E1648" s="275"/>
    </row>
    <row r="1649" spans="5:5">
      <c r="E1649" s="275"/>
    </row>
    <row r="1650" spans="5:5">
      <c r="E1650" s="275"/>
    </row>
    <row r="1651" spans="5:5">
      <c r="E1651" s="275"/>
    </row>
    <row r="1652" spans="5:5">
      <c r="E1652" s="275"/>
    </row>
    <row r="1653" spans="5:5">
      <c r="E1653" s="275"/>
    </row>
    <row r="1654" spans="5:5">
      <c r="E1654" s="275"/>
    </row>
    <row r="1655" spans="5:5">
      <c r="E1655" s="275"/>
    </row>
    <row r="1656" spans="5:5">
      <c r="E1656" s="275"/>
    </row>
    <row r="1657" spans="5:5">
      <c r="E1657" s="275"/>
    </row>
    <row r="1658" spans="5:5">
      <c r="E1658" s="275"/>
    </row>
    <row r="1659" spans="5:5">
      <c r="E1659" s="275"/>
    </row>
    <row r="1660" spans="5:5">
      <c r="E1660" s="275"/>
    </row>
    <row r="1661" spans="5:5">
      <c r="E1661" s="275"/>
    </row>
    <row r="1662" spans="5:5">
      <c r="E1662" s="275"/>
    </row>
    <row r="1663" spans="5:5">
      <c r="E1663" s="275"/>
    </row>
    <row r="1664" spans="5:5">
      <c r="E1664" s="275"/>
    </row>
    <row r="1665" spans="5:5">
      <c r="E1665" s="275"/>
    </row>
    <row r="1666" spans="5:5">
      <c r="E1666" s="275"/>
    </row>
    <row r="1667" spans="5:5">
      <c r="E1667" s="275"/>
    </row>
    <row r="1668" spans="5:5">
      <c r="E1668" s="275"/>
    </row>
    <row r="1669" spans="5:5">
      <c r="E1669" s="275"/>
    </row>
    <row r="1670" spans="5:5">
      <c r="E1670" s="275"/>
    </row>
    <row r="1671" spans="5:5">
      <c r="E1671" s="275"/>
    </row>
    <row r="1672" spans="5:5">
      <c r="E1672" s="275"/>
    </row>
    <row r="1673" spans="5:5">
      <c r="E1673" s="275"/>
    </row>
    <row r="1674" spans="5:5">
      <c r="E1674" s="275"/>
    </row>
    <row r="1675" spans="5:5">
      <c r="E1675" s="275"/>
    </row>
    <row r="1676" spans="5:5">
      <c r="E1676" s="275"/>
    </row>
    <row r="1677" spans="5:5">
      <c r="E1677" s="275"/>
    </row>
    <row r="1678" spans="5:5">
      <c r="E1678" s="275"/>
    </row>
    <row r="1679" spans="5:5">
      <c r="E1679" s="275"/>
    </row>
    <row r="1680" spans="5:5">
      <c r="E1680" s="275"/>
    </row>
    <row r="1681" spans="5:5">
      <c r="E1681" s="275"/>
    </row>
    <row r="1682" spans="5:5">
      <c r="E1682" s="275"/>
    </row>
    <row r="1683" spans="5:5">
      <c r="E1683" s="275"/>
    </row>
    <row r="1684" spans="5:5">
      <c r="E1684" s="275"/>
    </row>
    <row r="1685" spans="5:5">
      <c r="E1685" s="275"/>
    </row>
    <row r="1686" spans="5:5">
      <c r="E1686" s="275"/>
    </row>
    <row r="1687" spans="5:5">
      <c r="E1687" s="275"/>
    </row>
    <row r="1688" spans="5:5">
      <c r="E1688" s="275"/>
    </row>
    <row r="1689" spans="5:5">
      <c r="E1689" s="275"/>
    </row>
    <row r="1690" spans="5:5">
      <c r="E1690" s="275"/>
    </row>
    <row r="1691" spans="5:5">
      <c r="E1691" s="275"/>
    </row>
    <row r="1692" spans="5:5">
      <c r="E1692" s="275"/>
    </row>
    <row r="1693" spans="5:5">
      <c r="E1693" s="275"/>
    </row>
    <row r="1694" spans="5:5">
      <c r="E1694" s="275"/>
    </row>
    <row r="1695" spans="5:5">
      <c r="E1695" s="275"/>
    </row>
    <row r="1696" spans="5:5">
      <c r="E1696" s="275"/>
    </row>
    <row r="1697" spans="5:5">
      <c r="E1697" s="275"/>
    </row>
    <row r="1698" spans="5:5">
      <c r="E1698" s="275"/>
    </row>
    <row r="1699" spans="5:5">
      <c r="E1699" s="275"/>
    </row>
    <row r="1700" spans="5:5">
      <c r="E1700" s="275"/>
    </row>
    <row r="1701" spans="5:5">
      <c r="E1701" s="275"/>
    </row>
    <row r="1702" spans="5:5">
      <c r="E1702" s="275"/>
    </row>
    <row r="1703" spans="5:5">
      <c r="E1703" s="275"/>
    </row>
    <row r="1704" spans="5:5">
      <c r="E1704" s="275"/>
    </row>
    <row r="1705" spans="5:5">
      <c r="E1705" s="275"/>
    </row>
    <row r="1706" spans="5:5">
      <c r="E1706" s="275"/>
    </row>
    <row r="1707" spans="5:5">
      <c r="E1707" s="275"/>
    </row>
    <row r="1708" spans="5:5">
      <c r="E1708" s="275"/>
    </row>
    <row r="1709" spans="5:5">
      <c r="E1709" s="275"/>
    </row>
  </sheetData>
  <mergeCells count="1">
    <mergeCell ref="A1:E1"/>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E110"/>
  <sheetViews>
    <sheetView topLeftCell="A79" zoomScale="70" zoomScaleNormal="70" workbookViewId="0">
      <selection activeCell="C57" sqref="C57"/>
    </sheetView>
  </sheetViews>
  <sheetFormatPr defaultRowHeight="15.75"/>
  <cols>
    <col min="1" max="1" width="12.125" customWidth="1"/>
    <col min="2" max="2" width="17.75" customWidth="1"/>
    <col min="3" max="3" width="29.875" customWidth="1"/>
    <col min="4" max="4" width="38.75" customWidth="1"/>
    <col min="5" max="5" width="90.25" customWidth="1"/>
  </cols>
  <sheetData>
    <row r="1" spans="1:5" ht="22.15" customHeight="1">
      <c r="A1" s="1067" t="s">
        <v>2062</v>
      </c>
      <c r="B1" s="1067"/>
      <c r="C1" s="1067"/>
      <c r="D1" s="1067"/>
      <c r="E1" s="1068"/>
    </row>
    <row r="2" spans="1:5" ht="22.15" customHeight="1">
      <c r="A2" s="501" t="s">
        <v>803</v>
      </c>
      <c r="B2" s="501" t="s">
        <v>7</v>
      </c>
      <c r="C2" s="501" t="s">
        <v>304</v>
      </c>
      <c r="D2" s="524" t="s">
        <v>4</v>
      </c>
      <c r="E2" s="525" t="s">
        <v>305</v>
      </c>
    </row>
    <row r="3" spans="1:5" ht="22.15" customHeight="1">
      <c r="A3" s="536"/>
      <c r="B3" s="535"/>
      <c r="C3" s="537" t="s">
        <v>804</v>
      </c>
      <c r="D3" s="538"/>
      <c r="E3" s="539"/>
    </row>
    <row r="4" spans="1:5" s="543" customFormat="1" ht="22.15" customHeight="1">
      <c r="A4" s="540" t="s">
        <v>805</v>
      </c>
      <c r="B4" s="512" t="s">
        <v>9</v>
      </c>
      <c r="C4" s="542" t="s">
        <v>2088</v>
      </c>
      <c r="D4" s="520" t="s">
        <v>807</v>
      </c>
      <c r="E4" s="541" t="s">
        <v>2089</v>
      </c>
    </row>
    <row r="5" spans="1:5" s="543" customFormat="1" ht="22.15" customHeight="1">
      <c r="A5" s="540" t="s">
        <v>808</v>
      </c>
      <c r="B5" s="512" t="s">
        <v>9</v>
      </c>
      <c r="C5" s="542" t="s">
        <v>2088</v>
      </c>
      <c r="D5" s="520" t="s">
        <v>807</v>
      </c>
      <c r="E5" s="541" t="s">
        <v>2089</v>
      </c>
    </row>
    <row r="6" spans="1:5" ht="22.15" customHeight="1">
      <c r="A6" s="512" t="s">
        <v>809</v>
      </c>
      <c r="B6" s="512" t="s">
        <v>9</v>
      </c>
      <c r="C6" s="512" t="s">
        <v>810</v>
      </c>
      <c r="D6" s="520" t="s">
        <v>807</v>
      </c>
      <c r="E6" s="513" t="s">
        <v>811</v>
      </c>
    </row>
    <row r="7" spans="1:5" ht="22.15" customHeight="1">
      <c r="A7" s="512" t="s">
        <v>812</v>
      </c>
      <c r="B7" s="512" t="s">
        <v>9</v>
      </c>
      <c r="C7" s="512" t="s">
        <v>810</v>
      </c>
      <c r="D7" s="520" t="s">
        <v>807</v>
      </c>
      <c r="E7" s="513" t="s">
        <v>811</v>
      </c>
    </row>
    <row r="8" spans="1:5" ht="22.15" customHeight="1">
      <c r="A8" s="512" t="s">
        <v>813</v>
      </c>
      <c r="B8" s="512" t="s">
        <v>9</v>
      </c>
      <c r="C8" s="512" t="s">
        <v>814</v>
      </c>
      <c r="D8" s="520" t="s">
        <v>807</v>
      </c>
      <c r="E8" s="513" t="s">
        <v>815</v>
      </c>
    </row>
    <row r="9" spans="1:5" ht="22.15" customHeight="1">
      <c r="A9" s="512" t="s">
        <v>816</v>
      </c>
      <c r="B9" s="512" t="s">
        <v>9</v>
      </c>
      <c r="C9" s="512" t="s">
        <v>814</v>
      </c>
      <c r="D9" s="520" t="s">
        <v>807</v>
      </c>
      <c r="E9" s="513" t="s">
        <v>815</v>
      </c>
    </row>
    <row r="10" spans="1:5" ht="30" customHeight="1">
      <c r="A10" s="507" t="s">
        <v>817</v>
      </c>
      <c r="B10" s="507" t="s">
        <v>9</v>
      </c>
      <c r="C10" s="504" t="s">
        <v>819</v>
      </c>
      <c r="D10" s="521" t="s">
        <v>820</v>
      </c>
      <c r="E10" s="505" t="s">
        <v>821</v>
      </c>
    </row>
    <row r="11" spans="1:5" ht="36" customHeight="1">
      <c r="A11" s="507" t="s">
        <v>856</v>
      </c>
      <c r="B11" s="507" t="s">
        <v>9</v>
      </c>
      <c r="C11" s="504" t="s">
        <v>819</v>
      </c>
      <c r="D11" s="521" t="s">
        <v>820</v>
      </c>
      <c r="E11" s="505" t="s">
        <v>821</v>
      </c>
    </row>
    <row r="12" spans="1:5" ht="22.15" customHeight="1">
      <c r="A12" s="512" t="s">
        <v>822</v>
      </c>
      <c r="B12" s="512" t="s">
        <v>9</v>
      </c>
      <c r="C12" s="512" t="s">
        <v>823</v>
      </c>
      <c r="D12" s="520" t="s">
        <v>807</v>
      </c>
      <c r="E12" s="513" t="s">
        <v>824</v>
      </c>
    </row>
    <row r="13" spans="1:5" ht="22.15" customHeight="1">
      <c r="A13" s="512" t="s">
        <v>825</v>
      </c>
      <c r="B13" s="512" t="s">
        <v>9</v>
      </c>
      <c r="C13" s="512" t="s">
        <v>823</v>
      </c>
      <c r="D13" s="520" t="s">
        <v>807</v>
      </c>
      <c r="E13" s="513" t="s">
        <v>824</v>
      </c>
    </row>
    <row r="14" spans="1:5" ht="22.15" customHeight="1">
      <c r="A14" s="512" t="s">
        <v>826</v>
      </c>
      <c r="B14" s="512" t="s">
        <v>9</v>
      </c>
      <c r="C14" s="512" t="s">
        <v>827</v>
      </c>
      <c r="D14" s="520" t="s">
        <v>807</v>
      </c>
      <c r="E14" s="513" t="s">
        <v>828</v>
      </c>
    </row>
    <row r="15" spans="1:5" ht="22.15" customHeight="1">
      <c r="A15" s="512" t="s">
        <v>829</v>
      </c>
      <c r="B15" s="512" t="s">
        <v>9</v>
      </c>
      <c r="C15" s="512" t="s">
        <v>827</v>
      </c>
      <c r="D15" s="520" t="s">
        <v>807</v>
      </c>
      <c r="E15" s="513" t="s">
        <v>828</v>
      </c>
    </row>
    <row r="16" spans="1:5" ht="22.15" customHeight="1">
      <c r="A16" s="512" t="s">
        <v>830</v>
      </c>
      <c r="B16" s="512" t="s">
        <v>9</v>
      </c>
      <c r="C16" s="512" t="s">
        <v>831</v>
      </c>
      <c r="D16" s="520" t="s">
        <v>832</v>
      </c>
      <c r="E16" s="513" t="s">
        <v>833</v>
      </c>
    </row>
    <row r="17" spans="1:5" ht="22.15" customHeight="1">
      <c r="A17" s="512" t="s">
        <v>834</v>
      </c>
      <c r="B17" s="512" t="s">
        <v>9</v>
      </c>
      <c r="C17" s="512" t="s">
        <v>831</v>
      </c>
      <c r="D17" s="520" t="s">
        <v>832</v>
      </c>
      <c r="E17" s="513" t="s">
        <v>833</v>
      </c>
    </row>
    <row r="18" spans="1:5" ht="22.15" customHeight="1">
      <c r="A18" s="512" t="s">
        <v>835</v>
      </c>
      <c r="B18" s="512" t="s">
        <v>9</v>
      </c>
      <c r="C18" s="512" t="s">
        <v>836</v>
      </c>
      <c r="D18" s="520" t="s">
        <v>832</v>
      </c>
      <c r="E18" s="513" t="s">
        <v>837</v>
      </c>
    </row>
    <row r="19" spans="1:5" ht="22.15" customHeight="1">
      <c r="A19" s="512" t="s">
        <v>838</v>
      </c>
      <c r="B19" s="512" t="s">
        <v>9</v>
      </c>
      <c r="C19" s="512" t="s">
        <v>839</v>
      </c>
      <c r="D19" s="520" t="s">
        <v>832</v>
      </c>
      <c r="E19" s="513" t="s">
        <v>840</v>
      </c>
    </row>
    <row r="20" spans="1:5" ht="22.15" customHeight="1">
      <c r="A20" s="512" t="s">
        <v>841</v>
      </c>
      <c r="B20" s="512" t="s">
        <v>9</v>
      </c>
      <c r="C20" s="512" t="s">
        <v>842</v>
      </c>
      <c r="D20" s="520" t="s">
        <v>832</v>
      </c>
      <c r="E20" s="513" t="s">
        <v>843</v>
      </c>
    </row>
    <row r="21" spans="1:5" ht="22.15" customHeight="1">
      <c r="A21" s="512" t="s">
        <v>844</v>
      </c>
      <c r="B21" s="512" t="s">
        <v>9</v>
      </c>
      <c r="C21" s="512" t="s">
        <v>845</v>
      </c>
      <c r="D21" s="520" t="s">
        <v>832</v>
      </c>
      <c r="E21" s="513" t="s">
        <v>846</v>
      </c>
    </row>
    <row r="22" spans="1:5" ht="22.15" customHeight="1">
      <c r="A22" s="512" t="s">
        <v>847</v>
      </c>
      <c r="B22" s="512" t="s">
        <v>9</v>
      </c>
      <c r="C22" s="512" t="s">
        <v>848</v>
      </c>
      <c r="D22" s="520" t="s">
        <v>849</v>
      </c>
      <c r="E22" s="513" t="s">
        <v>850</v>
      </c>
    </row>
    <row r="23" spans="1:5" ht="22.15" customHeight="1">
      <c r="A23" s="512" t="s">
        <v>851</v>
      </c>
      <c r="B23" s="512" t="s">
        <v>9</v>
      </c>
      <c r="C23" s="512" t="s">
        <v>848</v>
      </c>
      <c r="D23" s="520" t="s">
        <v>849</v>
      </c>
      <c r="E23" s="513" t="s">
        <v>850</v>
      </c>
    </row>
    <row r="24" spans="1:5" ht="22.15" customHeight="1">
      <c r="A24" s="512" t="s">
        <v>852</v>
      </c>
      <c r="B24" s="512" t="s">
        <v>9</v>
      </c>
      <c r="C24" s="512" t="s">
        <v>853</v>
      </c>
      <c r="D24" s="520" t="s">
        <v>849</v>
      </c>
      <c r="E24" s="513" t="s">
        <v>854</v>
      </c>
    </row>
    <row r="25" spans="1:5" ht="22.15" customHeight="1">
      <c r="A25" s="512" t="s">
        <v>855</v>
      </c>
      <c r="B25" s="512" t="s">
        <v>9</v>
      </c>
      <c r="C25" s="512" t="s">
        <v>853</v>
      </c>
      <c r="D25" s="520" t="s">
        <v>849</v>
      </c>
      <c r="E25" s="513" t="s">
        <v>854</v>
      </c>
    </row>
    <row r="26" spans="1:5" ht="22.15" customHeight="1">
      <c r="A26" s="507" t="s">
        <v>881</v>
      </c>
      <c r="B26" s="507" t="s">
        <v>9</v>
      </c>
      <c r="C26" s="504" t="s">
        <v>857</v>
      </c>
      <c r="D26" s="534" t="s">
        <v>820</v>
      </c>
      <c r="E26" s="506" t="s">
        <v>858</v>
      </c>
    </row>
    <row r="27" spans="1:5" ht="22.15" customHeight="1">
      <c r="A27" s="507" t="s">
        <v>898</v>
      </c>
      <c r="B27" s="507" t="s">
        <v>9</v>
      </c>
      <c r="C27" s="504" t="s">
        <v>857</v>
      </c>
      <c r="D27" s="534" t="s">
        <v>820</v>
      </c>
      <c r="E27" s="506" t="s">
        <v>858</v>
      </c>
    </row>
    <row r="28" spans="1:5" ht="22.15" customHeight="1">
      <c r="A28" s="512" t="s">
        <v>859</v>
      </c>
      <c r="B28" s="512" t="s">
        <v>9</v>
      </c>
      <c r="C28" s="512" t="s">
        <v>860</v>
      </c>
      <c r="D28" s="520" t="s">
        <v>849</v>
      </c>
      <c r="E28" s="513" t="s">
        <v>861</v>
      </c>
    </row>
    <row r="29" spans="1:5" ht="22.15" customHeight="1">
      <c r="A29" s="512" t="s">
        <v>862</v>
      </c>
      <c r="B29" s="512" t="s">
        <v>9</v>
      </c>
      <c r="C29" s="512" t="s">
        <v>860</v>
      </c>
      <c r="D29" s="520" t="s">
        <v>849</v>
      </c>
      <c r="E29" s="513" t="s">
        <v>861</v>
      </c>
    </row>
    <row r="30" spans="1:5" ht="22.15" customHeight="1">
      <c r="A30" s="512" t="s">
        <v>863</v>
      </c>
      <c r="B30" s="512" t="s">
        <v>9</v>
      </c>
      <c r="C30" s="512" t="s">
        <v>864</v>
      </c>
      <c r="D30" s="520" t="s">
        <v>849</v>
      </c>
      <c r="E30" s="513" t="s">
        <v>865</v>
      </c>
    </row>
    <row r="31" spans="1:5" ht="22.15" customHeight="1">
      <c r="A31" s="512" t="s">
        <v>866</v>
      </c>
      <c r="B31" s="512" t="s">
        <v>9</v>
      </c>
      <c r="C31" s="512" t="s">
        <v>864</v>
      </c>
      <c r="D31" s="520" t="s">
        <v>849</v>
      </c>
      <c r="E31" s="513" t="s">
        <v>865</v>
      </c>
    </row>
    <row r="32" spans="1:5" ht="22.15" customHeight="1">
      <c r="A32" s="512" t="s">
        <v>867</v>
      </c>
      <c r="B32" s="512" t="s">
        <v>9</v>
      </c>
      <c r="C32" s="512" t="s">
        <v>868</v>
      </c>
      <c r="D32" s="520" t="s">
        <v>849</v>
      </c>
      <c r="E32" s="513" t="s">
        <v>869</v>
      </c>
    </row>
    <row r="33" spans="1:5" ht="22.15" customHeight="1">
      <c r="A33" s="512" t="s">
        <v>870</v>
      </c>
      <c r="B33" s="512" t="s">
        <v>9</v>
      </c>
      <c r="C33" s="512" t="s">
        <v>868</v>
      </c>
      <c r="D33" s="520" t="s">
        <v>849</v>
      </c>
      <c r="E33" s="513" t="s">
        <v>869</v>
      </c>
    </row>
    <row r="34" spans="1:5" ht="22.15" customHeight="1">
      <c r="A34" s="512" t="s">
        <v>871</v>
      </c>
      <c r="B34" s="512" t="s">
        <v>9</v>
      </c>
      <c r="C34" s="512" t="s">
        <v>872</v>
      </c>
      <c r="D34" s="520" t="s">
        <v>849</v>
      </c>
      <c r="E34" s="513" t="s">
        <v>873</v>
      </c>
    </row>
    <row r="35" spans="1:5" ht="22.15" customHeight="1">
      <c r="A35" s="512" t="s">
        <v>874</v>
      </c>
      <c r="B35" s="512" t="s">
        <v>9</v>
      </c>
      <c r="C35" s="512" t="s">
        <v>872</v>
      </c>
      <c r="D35" s="520" t="s">
        <v>849</v>
      </c>
      <c r="E35" s="513" t="s">
        <v>873</v>
      </c>
    </row>
    <row r="36" spans="1:5" ht="22.15" customHeight="1">
      <c r="A36" s="512" t="s">
        <v>875</v>
      </c>
      <c r="B36" s="512" t="s">
        <v>9</v>
      </c>
      <c r="C36" s="512" t="s">
        <v>876</v>
      </c>
      <c r="D36" s="520" t="s">
        <v>849</v>
      </c>
      <c r="E36" s="513" t="s">
        <v>877</v>
      </c>
    </row>
    <row r="37" spans="1:5" ht="22.15" customHeight="1">
      <c r="A37" s="512" t="s">
        <v>878</v>
      </c>
      <c r="B37" s="512" t="s">
        <v>9</v>
      </c>
      <c r="C37" s="512" t="s">
        <v>879</v>
      </c>
      <c r="D37" s="520" t="s">
        <v>849</v>
      </c>
      <c r="E37" s="513" t="s">
        <v>880</v>
      </c>
    </row>
    <row r="38" spans="1:5" ht="22.15" customHeight="1">
      <c r="A38" s="507" t="s">
        <v>2063</v>
      </c>
      <c r="B38" s="507" t="s">
        <v>9</v>
      </c>
      <c r="C38" s="507" t="s">
        <v>882</v>
      </c>
      <c r="D38" s="534" t="s">
        <v>820</v>
      </c>
      <c r="E38" s="508" t="s">
        <v>883</v>
      </c>
    </row>
    <row r="39" spans="1:5" ht="22.15" customHeight="1">
      <c r="A39" s="507" t="s">
        <v>2064</v>
      </c>
      <c r="B39" s="507" t="s">
        <v>9</v>
      </c>
      <c r="C39" s="507" t="s">
        <v>882</v>
      </c>
      <c r="D39" s="534" t="s">
        <v>820</v>
      </c>
      <c r="E39" s="508" t="s">
        <v>883</v>
      </c>
    </row>
    <row r="40" spans="1:5" ht="22.15" customHeight="1">
      <c r="A40" s="512" t="s">
        <v>2095</v>
      </c>
      <c r="B40" s="512" t="s">
        <v>9</v>
      </c>
      <c r="C40" s="512" t="s">
        <v>885</v>
      </c>
      <c r="D40" s="520" t="s">
        <v>807</v>
      </c>
      <c r="E40" s="513" t="s">
        <v>886</v>
      </c>
    </row>
    <row r="41" spans="1:5" ht="22.15" customHeight="1">
      <c r="A41" s="512" t="s">
        <v>2096</v>
      </c>
      <c r="B41" s="512" t="s">
        <v>9</v>
      </c>
      <c r="C41" s="512" t="s">
        <v>885</v>
      </c>
      <c r="D41" s="520" t="s">
        <v>807</v>
      </c>
      <c r="E41" s="513" t="s">
        <v>886</v>
      </c>
    </row>
    <row r="42" spans="1:5" ht="22.15" customHeight="1">
      <c r="A42" s="512" t="s">
        <v>884</v>
      </c>
      <c r="B42" s="512" t="s">
        <v>9</v>
      </c>
      <c r="C42" s="512" t="s">
        <v>889</v>
      </c>
      <c r="D42" s="520" t="s">
        <v>807</v>
      </c>
      <c r="E42" s="513" t="s">
        <v>890</v>
      </c>
    </row>
    <row r="43" spans="1:5" ht="22.15" customHeight="1">
      <c r="A43" s="512" t="s">
        <v>887</v>
      </c>
      <c r="B43" s="512" t="s">
        <v>9</v>
      </c>
      <c r="C43" s="512" t="s">
        <v>889</v>
      </c>
      <c r="D43" s="520" t="s">
        <v>807</v>
      </c>
      <c r="E43" s="513" t="s">
        <v>890</v>
      </c>
    </row>
    <row r="44" spans="1:5" ht="22.15" customHeight="1">
      <c r="A44" s="512" t="s">
        <v>888</v>
      </c>
      <c r="B44" s="512" t="s">
        <v>9</v>
      </c>
      <c r="C44" s="512" t="s">
        <v>893</v>
      </c>
      <c r="D44" s="520" t="s">
        <v>849</v>
      </c>
      <c r="E44" s="513" t="s">
        <v>894</v>
      </c>
    </row>
    <row r="45" spans="1:5" ht="22.15" customHeight="1">
      <c r="A45" s="512" t="s">
        <v>891</v>
      </c>
      <c r="B45" s="512" t="s">
        <v>9</v>
      </c>
      <c r="C45" s="512" t="s">
        <v>893</v>
      </c>
      <c r="D45" s="520" t="s">
        <v>849</v>
      </c>
      <c r="E45" s="513" t="s">
        <v>894</v>
      </c>
    </row>
    <row r="46" spans="1:5" ht="22.15" customHeight="1">
      <c r="A46" s="512" t="s">
        <v>892</v>
      </c>
      <c r="B46" s="512" t="s">
        <v>9</v>
      </c>
      <c r="C46" s="512" t="s">
        <v>896</v>
      </c>
      <c r="D46" s="520" t="s">
        <v>849</v>
      </c>
      <c r="E46" s="513" t="s">
        <v>897</v>
      </c>
    </row>
    <row r="47" spans="1:5" ht="22.15" customHeight="1">
      <c r="A47" s="512" t="s">
        <v>895</v>
      </c>
      <c r="B47" s="512" t="s">
        <v>9</v>
      </c>
      <c r="C47" s="512" t="s">
        <v>896</v>
      </c>
      <c r="D47" s="520" t="s">
        <v>849</v>
      </c>
      <c r="E47" s="513" t="s">
        <v>897</v>
      </c>
    </row>
    <row r="48" spans="1:5" ht="22.15" customHeight="1">
      <c r="A48" s="507" t="s">
        <v>2065</v>
      </c>
      <c r="B48" s="507" t="s">
        <v>9</v>
      </c>
      <c r="C48" s="504" t="s">
        <v>899</v>
      </c>
      <c r="D48" s="534" t="s">
        <v>820</v>
      </c>
      <c r="E48" s="509" t="s">
        <v>900</v>
      </c>
    </row>
    <row r="49" spans="1:5" ht="22.15" customHeight="1">
      <c r="A49" s="528" t="s">
        <v>2066</v>
      </c>
      <c r="B49" s="528" t="s">
        <v>9</v>
      </c>
      <c r="C49" s="529" t="s">
        <v>899</v>
      </c>
      <c r="D49" s="544" t="s">
        <v>820</v>
      </c>
      <c r="E49" s="532" t="s">
        <v>900</v>
      </c>
    </row>
    <row r="50" spans="1:5" ht="22.15" customHeight="1">
      <c r="A50" s="501" t="s">
        <v>803</v>
      </c>
      <c r="B50" s="501" t="s">
        <v>7</v>
      </c>
      <c r="C50" s="501" t="s">
        <v>304</v>
      </c>
      <c r="D50" s="524" t="s">
        <v>4</v>
      </c>
      <c r="E50" s="525" t="s">
        <v>305</v>
      </c>
    </row>
    <row r="51" spans="1:5" ht="22.15" customHeight="1">
      <c r="A51" s="522"/>
      <c r="B51" s="526"/>
      <c r="C51" s="527" t="s">
        <v>901</v>
      </c>
      <c r="D51" s="531"/>
      <c r="E51" s="523"/>
    </row>
    <row r="52" spans="1:5" ht="22.15" customHeight="1"/>
    <row r="53" spans="1:5" ht="22.15" customHeight="1"/>
    <row r="54" spans="1:5" ht="22.15" customHeight="1">
      <c r="A54" s="512" t="s">
        <v>904</v>
      </c>
      <c r="B54" s="512" t="s">
        <v>9</v>
      </c>
      <c r="C54" s="503" t="s">
        <v>913</v>
      </c>
      <c r="D54" s="520" t="s">
        <v>849</v>
      </c>
      <c r="E54" s="513" t="s">
        <v>914</v>
      </c>
    </row>
    <row r="55" spans="1:5" ht="22.15" customHeight="1">
      <c r="A55" s="512" t="s">
        <v>907</v>
      </c>
      <c r="B55" s="512" t="s">
        <v>9</v>
      </c>
      <c r="C55" s="503" t="s">
        <v>913</v>
      </c>
      <c r="D55" s="520" t="s">
        <v>849</v>
      </c>
      <c r="E55" s="513" t="s">
        <v>914</v>
      </c>
    </row>
    <row r="56" spans="1:5" ht="22.15" customHeight="1">
      <c r="A56" s="512" t="s">
        <v>908</v>
      </c>
      <c r="B56" s="512" t="s">
        <v>9</v>
      </c>
      <c r="C56" s="503" t="s">
        <v>919</v>
      </c>
      <c r="D56" s="520" t="s">
        <v>849</v>
      </c>
      <c r="E56" s="513" t="s">
        <v>920</v>
      </c>
    </row>
    <row r="57" spans="1:5" ht="22.15" customHeight="1">
      <c r="A57" s="512" t="s">
        <v>911</v>
      </c>
      <c r="B57" s="512" t="s">
        <v>9</v>
      </c>
      <c r="C57" s="503" t="s">
        <v>905</v>
      </c>
      <c r="D57" s="520" t="s">
        <v>807</v>
      </c>
      <c r="E57" s="513" t="s">
        <v>906</v>
      </c>
    </row>
    <row r="58" spans="1:5" ht="22.15" customHeight="1">
      <c r="A58" s="512" t="s">
        <v>912</v>
      </c>
      <c r="B58" s="512" t="s">
        <v>9</v>
      </c>
      <c r="C58" s="503" t="s">
        <v>905</v>
      </c>
      <c r="D58" s="520" t="s">
        <v>807</v>
      </c>
      <c r="E58" s="513" t="s">
        <v>906</v>
      </c>
    </row>
    <row r="59" spans="1:5" ht="22.15" customHeight="1">
      <c r="A59" s="507" t="s">
        <v>2126</v>
      </c>
      <c r="B59" s="507" t="s">
        <v>9</v>
      </c>
      <c r="C59" s="510" t="s">
        <v>916</v>
      </c>
      <c r="D59" s="534" t="s">
        <v>820</v>
      </c>
      <c r="E59" s="508" t="s">
        <v>917</v>
      </c>
    </row>
    <row r="60" spans="1:5" ht="22.15" customHeight="1">
      <c r="A60" s="507" t="s">
        <v>856</v>
      </c>
      <c r="B60" s="507" t="s">
        <v>9</v>
      </c>
      <c r="C60" s="510" t="s">
        <v>916</v>
      </c>
      <c r="D60" s="534" t="s">
        <v>820</v>
      </c>
      <c r="E60" s="508" t="s">
        <v>917</v>
      </c>
    </row>
    <row r="61" spans="1:5" ht="22.15" customHeight="1">
      <c r="A61" s="512" t="s">
        <v>915</v>
      </c>
      <c r="B61" s="512" t="s">
        <v>9</v>
      </c>
      <c r="C61" s="503" t="s">
        <v>902</v>
      </c>
      <c r="D61" s="520" t="s">
        <v>807</v>
      </c>
      <c r="E61" s="513" t="s">
        <v>903</v>
      </c>
    </row>
    <row r="62" spans="1:5" ht="22.15" customHeight="1">
      <c r="A62" s="512" t="s">
        <v>918</v>
      </c>
      <c r="B62" s="512" t="s">
        <v>9</v>
      </c>
      <c r="C62" s="503" t="s">
        <v>902</v>
      </c>
      <c r="D62" s="520" t="s">
        <v>807</v>
      </c>
      <c r="E62" s="513" t="s">
        <v>903</v>
      </c>
    </row>
    <row r="63" spans="1:5" ht="22.15" customHeight="1">
      <c r="A63" s="512" t="s">
        <v>921</v>
      </c>
      <c r="B63" s="512" t="s">
        <v>9</v>
      </c>
      <c r="C63" s="503" t="s">
        <v>922</v>
      </c>
      <c r="D63" s="520" t="s">
        <v>832</v>
      </c>
      <c r="E63" s="513" t="s">
        <v>923</v>
      </c>
    </row>
    <row r="64" spans="1:5" ht="22.15" customHeight="1">
      <c r="A64" s="512" t="s">
        <v>924</v>
      </c>
      <c r="B64" s="512" t="s">
        <v>9</v>
      </c>
      <c r="C64" s="503" t="s">
        <v>922</v>
      </c>
      <c r="D64" s="520" t="s">
        <v>832</v>
      </c>
      <c r="E64" s="513" t="s">
        <v>923</v>
      </c>
    </row>
    <row r="65" spans="1:5" ht="22.15" customHeight="1">
      <c r="A65" s="512" t="s">
        <v>925</v>
      </c>
      <c r="B65" s="512" t="s">
        <v>9</v>
      </c>
      <c r="C65" s="503" t="s">
        <v>926</v>
      </c>
      <c r="D65" s="520" t="s">
        <v>832</v>
      </c>
      <c r="E65" s="513" t="s">
        <v>927</v>
      </c>
    </row>
    <row r="66" spans="1:5" ht="22.15" customHeight="1">
      <c r="A66" s="512" t="s">
        <v>928</v>
      </c>
      <c r="B66" s="512" t="s">
        <v>9</v>
      </c>
      <c r="C66" s="503" t="s">
        <v>926</v>
      </c>
      <c r="D66" s="520" t="s">
        <v>832</v>
      </c>
      <c r="E66" s="513" t="s">
        <v>927</v>
      </c>
    </row>
    <row r="67" spans="1:5" ht="22.15" customHeight="1">
      <c r="A67" s="512" t="s">
        <v>929</v>
      </c>
      <c r="B67" s="512" t="s">
        <v>9</v>
      </c>
      <c r="C67" s="503" t="s">
        <v>930</v>
      </c>
      <c r="D67" s="520" t="s">
        <v>832</v>
      </c>
      <c r="E67" s="513" t="s">
        <v>931</v>
      </c>
    </row>
    <row r="68" spans="1:5" ht="22.15" customHeight="1">
      <c r="A68" s="512" t="s">
        <v>932</v>
      </c>
      <c r="B68" s="512" t="s">
        <v>9</v>
      </c>
      <c r="C68" s="503" t="s">
        <v>930</v>
      </c>
      <c r="D68" s="520" t="s">
        <v>832</v>
      </c>
      <c r="E68" s="513" t="s">
        <v>931</v>
      </c>
    </row>
    <row r="69" spans="1:5" ht="22.15" customHeight="1">
      <c r="A69" s="512" t="s">
        <v>933</v>
      </c>
      <c r="B69" s="512" t="s">
        <v>9</v>
      </c>
      <c r="C69" s="503" t="s">
        <v>934</v>
      </c>
      <c r="D69" s="520" t="s">
        <v>832</v>
      </c>
      <c r="E69" s="513" t="s">
        <v>935</v>
      </c>
    </row>
    <row r="70" spans="1:5" ht="22.15" customHeight="1">
      <c r="A70" s="512" t="s">
        <v>936</v>
      </c>
      <c r="B70" s="512" t="s">
        <v>9</v>
      </c>
      <c r="C70" s="503" t="s">
        <v>934</v>
      </c>
      <c r="D70" s="520" t="s">
        <v>832</v>
      </c>
      <c r="E70" s="513" t="s">
        <v>935</v>
      </c>
    </row>
    <row r="71" spans="1:5" ht="22.15" customHeight="1">
      <c r="A71" s="512" t="s">
        <v>937</v>
      </c>
      <c r="B71" s="512" t="s">
        <v>9</v>
      </c>
      <c r="C71" s="503" t="s">
        <v>938</v>
      </c>
      <c r="D71" s="520" t="s">
        <v>832</v>
      </c>
      <c r="E71" s="513" t="s">
        <v>935</v>
      </c>
    </row>
    <row r="72" spans="1:5" ht="22.15" customHeight="1">
      <c r="A72" s="512" t="s">
        <v>939</v>
      </c>
      <c r="B72" s="512" t="s">
        <v>9</v>
      </c>
      <c r="C72" s="503" t="s">
        <v>938</v>
      </c>
      <c r="D72" s="520" t="s">
        <v>832</v>
      </c>
      <c r="E72" s="513" t="s">
        <v>935</v>
      </c>
    </row>
    <row r="73" spans="1:5" ht="22.15" customHeight="1">
      <c r="A73" s="512" t="s">
        <v>940</v>
      </c>
      <c r="B73" s="512" t="s">
        <v>9</v>
      </c>
      <c r="C73" s="503" t="s">
        <v>941</v>
      </c>
      <c r="D73" s="520" t="s">
        <v>832</v>
      </c>
      <c r="E73" s="513" t="s">
        <v>942</v>
      </c>
    </row>
    <row r="74" spans="1:5" ht="22.15" customHeight="1">
      <c r="A74" s="512" t="s">
        <v>943</v>
      </c>
      <c r="B74" s="512" t="s">
        <v>9</v>
      </c>
      <c r="C74" s="503" t="s">
        <v>941</v>
      </c>
      <c r="D74" s="520" t="s">
        <v>832</v>
      </c>
      <c r="E74" s="513" t="s">
        <v>942</v>
      </c>
    </row>
    <row r="75" spans="1:5" ht="22.15" customHeight="1">
      <c r="A75" s="512" t="s">
        <v>944</v>
      </c>
      <c r="B75" s="512" t="s">
        <v>9</v>
      </c>
      <c r="C75" s="503" t="s">
        <v>945</v>
      </c>
      <c r="D75" s="520" t="s">
        <v>832</v>
      </c>
      <c r="E75" s="513" t="s">
        <v>946</v>
      </c>
    </row>
    <row r="76" spans="1:5" ht="22.15" customHeight="1">
      <c r="A76" s="512" t="s">
        <v>947</v>
      </c>
      <c r="B76" s="512" t="s">
        <v>9</v>
      </c>
      <c r="C76" s="503" t="s">
        <v>945</v>
      </c>
      <c r="D76" s="520" t="s">
        <v>832</v>
      </c>
      <c r="E76" s="513" t="s">
        <v>946</v>
      </c>
    </row>
    <row r="77" spans="1:5" ht="22.15" customHeight="1">
      <c r="A77" s="511" t="s">
        <v>2127</v>
      </c>
      <c r="B77" s="507" t="s">
        <v>9</v>
      </c>
      <c r="C77" s="511" t="s">
        <v>948</v>
      </c>
      <c r="D77" s="534" t="s">
        <v>820</v>
      </c>
      <c r="E77" s="508" t="s">
        <v>949</v>
      </c>
    </row>
    <row r="78" spans="1:5" ht="22.15" customHeight="1">
      <c r="A78" s="511" t="s">
        <v>898</v>
      </c>
      <c r="B78" s="507" t="s">
        <v>9</v>
      </c>
      <c r="C78" s="511" t="s">
        <v>948</v>
      </c>
      <c r="D78" s="534" t="s">
        <v>820</v>
      </c>
      <c r="E78" s="508" t="s">
        <v>949</v>
      </c>
    </row>
    <row r="79" spans="1:5" ht="22.15" customHeight="1">
      <c r="A79" s="512" t="s">
        <v>950</v>
      </c>
      <c r="B79" s="512" t="s">
        <v>9</v>
      </c>
      <c r="C79" s="503" t="s">
        <v>951</v>
      </c>
      <c r="D79" s="520" t="s">
        <v>832</v>
      </c>
      <c r="E79" s="513" t="s">
        <v>952</v>
      </c>
    </row>
    <row r="80" spans="1:5" ht="22.15" customHeight="1">
      <c r="A80" s="512" t="s">
        <v>953</v>
      </c>
      <c r="B80" s="512" t="s">
        <v>9</v>
      </c>
      <c r="C80" s="503" t="s">
        <v>951</v>
      </c>
      <c r="D80" s="520" t="s">
        <v>832</v>
      </c>
      <c r="E80" s="513" t="s">
        <v>952</v>
      </c>
    </row>
    <row r="81" spans="1:5" ht="22.15" customHeight="1">
      <c r="A81" s="512" t="s">
        <v>954</v>
      </c>
      <c r="B81" s="512" t="s">
        <v>9</v>
      </c>
      <c r="C81" s="503" t="s">
        <v>955</v>
      </c>
      <c r="D81" s="520" t="s">
        <v>849</v>
      </c>
      <c r="E81" s="513" t="s">
        <v>956</v>
      </c>
    </row>
    <row r="82" spans="1:5" ht="22.15" customHeight="1">
      <c r="A82" s="512" t="s">
        <v>957</v>
      </c>
      <c r="B82" s="512" t="s">
        <v>9</v>
      </c>
      <c r="C82" s="503" t="s">
        <v>955</v>
      </c>
      <c r="D82" s="520" t="s">
        <v>849</v>
      </c>
      <c r="E82" s="513" t="s">
        <v>956</v>
      </c>
    </row>
    <row r="83" spans="1:5" ht="22.15" customHeight="1">
      <c r="A83" s="512" t="s">
        <v>958</v>
      </c>
      <c r="B83" s="512" t="s">
        <v>9</v>
      </c>
      <c r="C83" s="503" t="s">
        <v>959</v>
      </c>
      <c r="D83" s="520" t="s">
        <v>849</v>
      </c>
      <c r="E83" s="513" t="s">
        <v>960</v>
      </c>
    </row>
    <row r="84" spans="1:5" ht="22.15" customHeight="1">
      <c r="A84" s="512" t="s">
        <v>961</v>
      </c>
      <c r="B84" s="512" t="s">
        <v>9</v>
      </c>
      <c r="C84" s="503" t="s">
        <v>959</v>
      </c>
      <c r="D84" s="520" t="s">
        <v>849</v>
      </c>
      <c r="E84" s="513" t="s">
        <v>960</v>
      </c>
    </row>
    <row r="85" spans="1:5" ht="22.15" customHeight="1">
      <c r="A85" s="507" t="s">
        <v>2063</v>
      </c>
      <c r="B85" s="507" t="s">
        <v>9</v>
      </c>
      <c r="C85" s="504" t="s">
        <v>962</v>
      </c>
      <c r="D85" s="534" t="s">
        <v>820</v>
      </c>
      <c r="E85" s="508" t="s">
        <v>949</v>
      </c>
    </row>
    <row r="86" spans="1:5" ht="22.15" customHeight="1">
      <c r="A86" s="528" t="s">
        <v>2064</v>
      </c>
      <c r="B86" s="528" t="s">
        <v>9</v>
      </c>
      <c r="C86" s="529" t="s">
        <v>962</v>
      </c>
      <c r="D86" s="544" t="s">
        <v>820</v>
      </c>
      <c r="E86" s="530" t="s">
        <v>949</v>
      </c>
    </row>
    <row r="87" spans="1:5" ht="22.15" customHeight="1">
      <c r="A87" s="500"/>
      <c r="B87" s="499"/>
      <c r="C87" s="533" t="s">
        <v>963</v>
      </c>
      <c r="D87" s="519"/>
      <c r="E87" s="391"/>
    </row>
    <row r="88" spans="1:5" ht="22.15" customHeight="1">
      <c r="A88" s="512" t="s">
        <v>964</v>
      </c>
      <c r="B88" s="512" t="s">
        <v>9</v>
      </c>
      <c r="C88" s="512" t="s">
        <v>965</v>
      </c>
      <c r="D88" s="520" t="s">
        <v>832</v>
      </c>
      <c r="E88" s="503" t="s">
        <v>966</v>
      </c>
    </row>
    <row r="89" spans="1:5" ht="22.15" customHeight="1">
      <c r="A89" s="512" t="s">
        <v>967</v>
      </c>
      <c r="B89" s="512" t="s">
        <v>9</v>
      </c>
      <c r="C89" s="512" t="s">
        <v>965</v>
      </c>
      <c r="D89" s="520" t="s">
        <v>832</v>
      </c>
      <c r="E89" s="503" t="s">
        <v>966</v>
      </c>
    </row>
    <row r="90" spans="1:5" ht="22.15" customHeight="1">
      <c r="A90" s="512" t="s">
        <v>968</v>
      </c>
      <c r="B90" s="512" t="s">
        <v>9</v>
      </c>
      <c r="C90" s="512" t="s">
        <v>969</v>
      </c>
      <c r="D90" s="520" t="s">
        <v>832</v>
      </c>
      <c r="E90" s="503" t="s">
        <v>970</v>
      </c>
    </row>
    <row r="91" spans="1:5" ht="22.15" customHeight="1">
      <c r="A91" s="512" t="s">
        <v>971</v>
      </c>
      <c r="B91" s="512" t="s">
        <v>9</v>
      </c>
      <c r="C91" s="512" t="s">
        <v>969</v>
      </c>
      <c r="D91" s="520" t="s">
        <v>832</v>
      </c>
      <c r="E91" s="503" t="s">
        <v>970</v>
      </c>
    </row>
    <row r="92" spans="1:5" ht="22.15" customHeight="1">
      <c r="A92" s="512" t="s">
        <v>972</v>
      </c>
      <c r="B92" s="512" t="s">
        <v>9</v>
      </c>
      <c r="C92" s="512" t="s">
        <v>973</v>
      </c>
      <c r="D92" s="520" t="s">
        <v>832</v>
      </c>
      <c r="E92" s="503" t="s">
        <v>974</v>
      </c>
    </row>
    <row r="93" spans="1:5" ht="22.15" customHeight="1">
      <c r="A93" s="512" t="s">
        <v>975</v>
      </c>
      <c r="B93" s="512" t="s">
        <v>9</v>
      </c>
      <c r="C93" s="512" t="s">
        <v>973</v>
      </c>
      <c r="D93" s="520" t="s">
        <v>832</v>
      </c>
      <c r="E93" s="503" t="s">
        <v>974</v>
      </c>
    </row>
    <row r="94" spans="1:5" ht="22.15" customHeight="1">
      <c r="A94" s="522"/>
      <c r="B94" s="526"/>
      <c r="C94" s="527" t="s">
        <v>1378</v>
      </c>
      <c r="D94" s="531"/>
      <c r="E94" s="523"/>
    </row>
    <row r="95" spans="1:5" ht="22.15" customHeight="1">
      <c r="A95" s="514" t="s">
        <v>976</v>
      </c>
      <c r="B95" s="514" t="s">
        <v>9</v>
      </c>
      <c r="C95" s="514" t="s">
        <v>977</v>
      </c>
      <c r="D95" s="520" t="s">
        <v>849</v>
      </c>
      <c r="E95" s="502" t="s">
        <v>978</v>
      </c>
    </row>
    <row r="96" spans="1:5" ht="22.15" customHeight="1">
      <c r="A96" s="514" t="s">
        <v>979</v>
      </c>
      <c r="B96" s="514" t="s">
        <v>9</v>
      </c>
      <c r="C96" s="514" t="s">
        <v>980</v>
      </c>
      <c r="D96" s="520" t="s">
        <v>849</v>
      </c>
      <c r="E96" s="502" t="s">
        <v>981</v>
      </c>
    </row>
    <row r="97" spans="1:5" ht="22.15" customHeight="1">
      <c r="A97" s="514" t="s">
        <v>982</v>
      </c>
      <c r="B97" s="514" t="s">
        <v>9</v>
      </c>
      <c r="C97" s="514" t="s">
        <v>983</v>
      </c>
      <c r="D97" s="520" t="s">
        <v>849</v>
      </c>
      <c r="E97" s="502" t="s">
        <v>984</v>
      </c>
    </row>
    <row r="98" spans="1:5" ht="22.15" customHeight="1">
      <c r="A98" s="514" t="s">
        <v>985</v>
      </c>
      <c r="B98" s="514" t="s">
        <v>9</v>
      </c>
      <c r="C98" s="514" t="s">
        <v>983</v>
      </c>
      <c r="D98" s="520" t="s">
        <v>849</v>
      </c>
      <c r="E98" s="502" t="s">
        <v>984</v>
      </c>
    </row>
    <row r="99" spans="1:5" ht="22.15" customHeight="1">
      <c r="A99" s="514" t="s">
        <v>986</v>
      </c>
      <c r="B99" s="514" t="s">
        <v>9</v>
      </c>
      <c r="C99" s="514" t="s">
        <v>987</v>
      </c>
      <c r="D99" s="520" t="s">
        <v>849</v>
      </c>
      <c r="E99" s="502" t="s">
        <v>988</v>
      </c>
    </row>
    <row r="100" spans="1:5" ht="22.15" customHeight="1">
      <c r="A100" s="514" t="s">
        <v>989</v>
      </c>
      <c r="B100" s="514" t="s">
        <v>9</v>
      </c>
      <c r="C100" s="514" t="s">
        <v>987</v>
      </c>
      <c r="D100" s="520" t="s">
        <v>849</v>
      </c>
      <c r="E100" s="502" t="s">
        <v>988</v>
      </c>
    </row>
    <row r="101" spans="1:5" ht="22.15" customHeight="1">
      <c r="A101" s="514" t="s">
        <v>990</v>
      </c>
      <c r="B101" s="514" t="s">
        <v>9</v>
      </c>
      <c r="C101" s="514" t="s">
        <v>991</v>
      </c>
      <c r="D101" s="520" t="s">
        <v>832</v>
      </c>
      <c r="E101" s="502" t="s">
        <v>992</v>
      </c>
    </row>
    <row r="102" spans="1:5" ht="22.15" customHeight="1">
      <c r="A102" s="514" t="s">
        <v>993</v>
      </c>
      <c r="B102" s="514" t="s">
        <v>9</v>
      </c>
      <c r="C102" s="514" t="s">
        <v>994</v>
      </c>
      <c r="D102" s="520" t="s">
        <v>832</v>
      </c>
      <c r="E102" s="502" t="s">
        <v>995</v>
      </c>
    </row>
    <row r="103" spans="1:5" ht="22.15" customHeight="1">
      <c r="A103" s="514" t="s">
        <v>996</v>
      </c>
      <c r="B103" s="514" t="s">
        <v>9</v>
      </c>
      <c r="C103" s="514" t="s">
        <v>994</v>
      </c>
      <c r="D103" s="520" t="s">
        <v>832</v>
      </c>
      <c r="E103" s="502" t="s">
        <v>995</v>
      </c>
    </row>
    <row r="104" spans="1:5" ht="22.15" customHeight="1">
      <c r="A104" s="514" t="s">
        <v>997</v>
      </c>
      <c r="B104" s="514" t="s">
        <v>9</v>
      </c>
      <c r="C104" s="514" t="s">
        <v>994</v>
      </c>
      <c r="D104" s="520" t="s">
        <v>832</v>
      </c>
      <c r="E104" s="502" t="s">
        <v>995</v>
      </c>
    </row>
    <row r="105" spans="1:5" ht="22.15" customHeight="1">
      <c r="A105" s="514" t="s">
        <v>998</v>
      </c>
      <c r="B105" s="514" t="s">
        <v>9</v>
      </c>
      <c r="C105" s="514" t="s">
        <v>999</v>
      </c>
      <c r="D105" s="520" t="s">
        <v>832</v>
      </c>
      <c r="E105" s="502" t="s">
        <v>1000</v>
      </c>
    </row>
    <row r="106" spans="1:5" ht="22.15" customHeight="1">
      <c r="A106" s="514" t="s">
        <v>1001</v>
      </c>
      <c r="B106" s="514" t="s">
        <v>9</v>
      </c>
      <c r="C106" s="514" t="s">
        <v>999</v>
      </c>
      <c r="D106" s="520" t="s">
        <v>832</v>
      </c>
      <c r="E106" s="502" t="s">
        <v>1000</v>
      </c>
    </row>
    <row r="107" spans="1:5" ht="22.15" customHeight="1">
      <c r="A107" s="514" t="s">
        <v>2067</v>
      </c>
      <c r="B107" s="515" t="s">
        <v>9</v>
      </c>
      <c r="C107" s="518" t="s">
        <v>2068</v>
      </c>
      <c r="D107" s="516" t="s">
        <v>849</v>
      </c>
      <c r="E107" s="517" t="s">
        <v>2069</v>
      </c>
    </row>
    <row r="108" spans="1:5" ht="22.15" customHeight="1">
      <c r="A108" s="514" t="s">
        <v>2070</v>
      </c>
      <c r="B108" s="515" t="s">
        <v>9</v>
      </c>
      <c r="C108" s="518" t="s">
        <v>2068</v>
      </c>
      <c r="D108" s="516" t="s">
        <v>849</v>
      </c>
      <c r="E108" s="517" t="s">
        <v>2069</v>
      </c>
    </row>
    <row r="109" spans="1:5" ht="22.15" customHeight="1">
      <c r="A109" s="514" t="s">
        <v>2071</v>
      </c>
      <c r="B109" s="515" t="s">
        <v>9</v>
      </c>
      <c r="C109" s="518" t="s">
        <v>2072</v>
      </c>
      <c r="D109" s="516" t="s">
        <v>849</v>
      </c>
      <c r="E109" s="517" t="s">
        <v>2073</v>
      </c>
    </row>
    <row r="110" spans="1:5" ht="22.15" customHeight="1">
      <c r="A110" s="514" t="s">
        <v>2074</v>
      </c>
      <c r="B110" s="515" t="s">
        <v>9</v>
      </c>
      <c r="C110" s="518" t="s">
        <v>2072</v>
      </c>
      <c r="D110" s="516" t="s">
        <v>849</v>
      </c>
      <c r="E110" s="517" t="s">
        <v>2073</v>
      </c>
    </row>
  </sheetData>
  <mergeCells count="1">
    <mergeCell ref="A1:E1"/>
  </mergeCells>
  <phoneticPr fontId="15"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E1663"/>
  <sheetViews>
    <sheetView topLeftCell="A7" workbookViewId="0">
      <selection activeCell="C57" sqref="C57"/>
    </sheetView>
  </sheetViews>
  <sheetFormatPr defaultRowHeight="15.75"/>
  <cols>
    <col min="2" max="2" width="14.375" customWidth="1"/>
    <col min="3" max="3" width="54.125" customWidth="1"/>
    <col min="4" max="4" width="24.75" customWidth="1"/>
    <col min="5" max="5" width="36.875" customWidth="1"/>
  </cols>
  <sheetData>
    <row r="1" spans="1:5" ht="27">
      <c r="A1" s="1067" t="s">
        <v>1167</v>
      </c>
      <c r="B1" s="1067"/>
      <c r="C1" s="1067"/>
      <c r="D1" s="1067"/>
      <c r="E1" s="1068"/>
    </row>
    <row r="2" spans="1:5">
      <c r="A2" s="387"/>
      <c r="B2" s="388" t="s">
        <v>174</v>
      </c>
      <c r="C2" s="389" t="s">
        <v>304</v>
      </c>
      <c r="D2" s="392" t="s">
        <v>4</v>
      </c>
      <c r="E2" s="390" t="s">
        <v>305</v>
      </c>
    </row>
    <row r="3" spans="1:5">
      <c r="A3" s="393"/>
      <c r="B3" s="394"/>
      <c r="C3" s="395" t="s">
        <v>1168</v>
      </c>
      <c r="D3" s="396"/>
      <c r="E3" s="391"/>
    </row>
    <row r="4" spans="1:5" ht="25.5">
      <c r="A4" s="540" t="s">
        <v>2154</v>
      </c>
      <c r="B4" s="570" t="s">
        <v>63</v>
      </c>
      <c r="C4" s="571" t="s">
        <v>1170</v>
      </c>
      <c r="D4" s="572" t="s">
        <v>1171</v>
      </c>
      <c r="E4" s="541" t="s">
        <v>1172</v>
      </c>
    </row>
    <row r="5" spans="1:5" ht="25.5">
      <c r="A5" s="540" t="s">
        <v>1173</v>
      </c>
      <c r="B5" s="570" t="s">
        <v>63</v>
      </c>
      <c r="C5" s="573" t="s">
        <v>1174</v>
      </c>
      <c r="D5" s="572" t="s">
        <v>1171</v>
      </c>
      <c r="E5" s="541" t="s">
        <v>1175</v>
      </c>
    </row>
    <row r="6" spans="1:5" ht="51.75">
      <c r="A6" s="540" t="s">
        <v>1176</v>
      </c>
      <c r="B6" s="570" t="s">
        <v>63</v>
      </c>
      <c r="C6" s="574" t="s">
        <v>1177</v>
      </c>
      <c r="D6" s="572" t="s">
        <v>1171</v>
      </c>
      <c r="E6" s="575" t="s">
        <v>1178</v>
      </c>
    </row>
    <row r="7" spans="1:5" ht="25.5">
      <c r="A7" s="540" t="s">
        <v>1179</v>
      </c>
      <c r="B7" s="577" t="s">
        <v>63</v>
      </c>
      <c r="C7" s="578" t="s">
        <v>1180</v>
      </c>
      <c r="D7" s="572" t="s">
        <v>1171</v>
      </c>
      <c r="E7" s="579" t="s">
        <v>1181</v>
      </c>
    </row>
    <row r="8" spans="1:5" ht="38.25">
      <c r="A8" s="540" t="s">
        <v>1182</v>
      </c>
      <c r="B8" s="577" t="s">
        <v>63</v>
      </c>
      <c r="C8" s="578" t="s">
        <v>1183</v>
      </c>
      <c r="D8" s="572" t="s">
        <v>1171</v>
      </c>
      <c r="E8" s="580" t="s">
        <v>1184</v>
      </c>
    </row>
    <row r="9" spans="1:5" ht="25.5">
      <c r="A9" s="540" t="s">
        <v>1185</v>
      </c>
      <c r="B9" s="577" t="s">
        <v>63</v>
      </c>
      <c r="C9" s="578" t="s">
        <v>1186</v>
      </c>
      <c r="D9" s="572" t="s">
        <v>1171</v>
      </c>
      <c r="E9" s="579" t="s">
        <v>1187</v>
      </c>
    </row>
    <row r="10" spans="1:5">
      <c r="A10" s="540" t="s">
        <v>1188</v>
      </c>
      <c r="B10" s="577" t="s">
        <v>63</v>
      </c>
      <c r="C10" s="578" t="s">
        <v>1189</v>
      </c>
      <c r="D10" s="572" t="s">
        <v>1171</v>
      </c>
      <c r="E10" s="579" t="s">
        <v>1190</v>
      </c>
    </row>
    <row r="11" spans="1:5">
      <c r="A11" s="393"/>
      <c r="B11" s="397"/>
      <c r="C11" s="398" t="s">
        <v>1191</v>
      </c>
      <c r="D11" s="387"/>
      <c r="E11" s="399"/>
    </row>
    <row r="12" spans="1:5" ht="25.5">
      <c r="A12" s="540" t="s">
        <v>1192</v>
      </c>
      <c r="B12" s="577" t="s">
        <v>63</v>
      </c>
      <c r="C12" s="618" t="s">
        <v>1193</v>
      </c>
      <c r="D12" s="572" t="s">
        <v>1171</v>
      </c>
      <c r="E12" s="619" t="s">
        <v>1194</v>
      </c>
    </row>
    <row r="13" spans="1:5" ht="25.5">
      <c r="A13" s="540" t="s">
        <v>1195</v>
      </c>
      <c r="B13" s="577" t="s">
        <v>63</v>
      </c>
      <c r="C13" s="618" t="s">
        <v>1196</v>
      </c>
      <c r="D13" s="572" t="s">
        <v>1171</v>
      </c>
      <c r="E13" s="620" t="s">
        <v>1197</v>
      </c>
    </row>
    <row r="14" spans="1:5" ht="38.25">
      <c r="A14" s="540" t="s">
        <v>1198</v>
      </c>
      <c r="B14" s="577" t="s">
        <v>63</v>
      </c>
      <c r="C14" s="618" t="s">
        <v>1199</v>
      </c>
      <c r="D14" s="572" t="s">
        <v>1171</v>
      </c>
      <c r="E14" s="579" t="s">
        <v>1200</v>
      </c>
    </row>
    <row r="15" spans="1:5" ht="38.25">
      <c r="A15" s="540" t="s">
        <v>1201</v>
      </c>
      <c r="B15" s="577" t="s">
        <v>63</v>
      </c>
      <c r="C15" s="618" t="s">
        <v>1202</v>
      </c>
      <c r="D15" s="572" t="s">
        <v>1171</v>
      </c>
      <c r="E15" s="621" t="s">
        <v>2097</v>
      </c>
    </row>
    <row r="16" spans="1:5" ht="38.25">
      <c r="A16" s="622" t="s">
        <v>1203</v>
      </c>
      <c r="B16" s="577" t="s">
        <v>63</v>
      </c>
      <c r="C16" s="618" t="s">
        <v>1204</v>
      </c>
      <c r="D16" s="572" t="s">
        <v>1171</v>
      </c>
      <c r="E16" s="579" t="s">
        <v>1205</v>
      </c>
    </row>
    <row r="17" spans="1:5" ht="38.25">
      <c r="A17" s="623" t="s">
        <v>1206</v>
      </c>
      <c r="B17" s="577" t="s">
        <v>63</v>
      </c>
      <c r="C17" s="618" t="s">
        <v>1207</v>
      </c>
      <c r="D17" s="572" t="s">
        <v>1171</v>
      </c>
      <c r="E17" s="579" t="s">
        <v>1208</v>
      </c>
    </row>
    <row r="18" spans="1:5" ht="51">
      <c r="A18" s="623" t="s">
        <v>1209</v>
      </c>
      <c r="B18" s="577" t="s">
        <v>63</v>
      </c>
      <c r="C18" s="618" t="s">
        <v>1210</v>
      </c>
      <c r="D18" s="572" t="s">
        <v>1171</v>
      </c>
      <c r="E18" s="621" t="s">
        <v>1211</v>
      </c>
    </row>
    <row r="19" spans="1:5">
      <c r="A19" s="385"/>
      <c r="B19" s="385"/>
      <c r="C19" s="385"/>
      <c r="D19" s="385"/>
      <c r="E19" s="386"/>
    </row>
    <row r="20" spans="1:5">
      <c r="A20" s="385"/>
      <c r="B20" s="385"/>
      <c r="C20" s="385"/>
      <c r="D20" s="385"/>
      <c r="E20" s="386"/>
    </row>
    <row r="21" spans="1:5">
      <c r="A21" s="385"/>
      <c r="B21" s="385"/>
      <c r="C21" s="385"/>
      <c r="D21" s="385"/>
      <c r="E21" s="386"/>
    </row>
    <row r="22" spans="1:5">
      <c r="A22" s="385"/>
      <c r="B22" s="385"/>
      <c r="C22" s="385"/>
      <c r="D22" s="385"/>
      <c r="E22" s="386"/>
    </row>
    <row r="23" spans="1:5">
      <c r="A23" s="385"/>
      <c r="B23" s="385"/>
      <c r="C23" s="385"/>
      <c r="D23" s="385"/>
      <c r="E23" s="386"/>
    </row>
    <row r="24" spans="1:5">
      <c r="A24" s="385"/>
      <c r="B24" s="385"/>
      <c r="C24" s="385"/>
      <c r="D24" s="385"/>
      <c r="E24" s="386"/>
    </row>
    <row r="25" spans="1:5">
      <c r="A25" s="385"/>
      <c r="B25" s="385"/>
      <c r="C25" s="385"/>
      <c r="D25" s="385"/>
      <c r="E25" s="386"/>
    </row>
    <row r="26" spans="1:5">
      <c r="A26" s="385"/>
      <c r="B26" s="385"/>
      <c r="C26" s="385"/>
      <c r="D26" s="385"/>
      <c r="E26" s="386"/>
    </row>
    <row r="27" spans="1:5">
      <c r="A27" s="385"/>
      <c r="B27" s="385"/>
      <c r="C27" s="385"/>
      <c r="D27" s="385"/>
      <c r="E27" s="386"/>
    </row>
    <row r="28" spans="1:5">
      <c r="A28" s="385"/>
      <c r="B28" s="385"/>
      <c r="C28" s="385"/>
      <c r="D28" s="385"/>
      <c r="E28" s="386"/>
    </row>
    <row r="29" spans="1:5">
      <c r="A29" s="385"/>
      <c r="B29" s="385"/>
      <c r="C29" s="385"/>
      <c r="D29" s="385"/>
      <c r="E29" s="386"/>
    </row>
    <row r="30" spans="1:5">
      <c r="A30" s="385"/>
      <c r="B30" s="385"/>
      <c r="C30" s="385"/>
      <c r="D30" s="385"/>
      <c r="E30" s="386"/>
    </row>
    <row r="31" spans="1:5">
      <c r="A31" s="385"/>
      <c r="B31" s="385"/>
      <c r="C31" s="385"/>
      <c r="D31" s="385"/>
      <c r="E31" s="386"/>
    </row>
    <row r="32" spans="1:5">
      <c r="A32" s="385"/>
      <c r="B32" s="385"/>
      <c r="C32" s="385"/>
      <c r="D32" s="385"/>
      <c r="E32" s="386"/>
    </row>
    <row r="33" spans="5:5">
      <c r="E33" s="386"/>
    </row>
    <row r="34" spans="5:5">
      <c r="E34" s="386"/>
    </row>
    <row r="35" spans="5:5">
      <c r="E35" s="386"/>
    </row>
    <row r="36" spans="5:5">
      <c r="E36" s="386"/>
    </row>
    <row r="37" spans="5:5">
      <c r="E37" s="386"/>
    </row>
    <row r="38" spans="5:5">
      <c r="E38" s="386"/>
    </row>
    <row r="39" spans="5:5">
      <c r="E39" s="386"/>
    </row>
    <row r="40" spans="5:5">
      <c r="E40" s="386"/>
    </row>
    <row r="41" spans="5:5">
      <c r="E41" s="386"/>
    </row>
    <row r="42" spans="5:5">
      <c r="E42" s="386"/>
    </row>
    <row r="43" spans="5:5">
      <c r="E43" s="386"/>
    </row>
    <row r="44" spans="5:5">
      <c r="E44" s="386"/>
    </row>
    <row r="45" spans="5:5">
      <c r="E45" s="386"/>
    </row>
    <row r="46" spans="5:5">
      <c r="E46" s="386"/>
    </row>
    <row r="47" spans="5:5">
      <c r="E47" s="386"/>
    </row>
    <row r="48" spans="5:5">
      <c r="E48" s="386"/>
    </row>
    <row r="49" spans="5:5">
      <c r="E49" s="386"/>
    </row>
    <row r="50" spans="5:5">
      <c r="E50" s="386"/>
    </row>
    <row r="51" spans="5:5">
      <c r="E51" s="386"/>
    </row>
    <row r="52" spans="5:5">
      <c r="E52" s="386"/>
    </row>
    <row r="53" spans="5:5">
      <c r="E53" s="386"/>
    </row>
    <row r="54" spans="5:5">
      <c r="E54" s="386"/>
    </row>
    <row r="55" spans="5:5">
      <c r="E55" s="386"/>
    </row>
    <row r="56" spans="5:5">
      <c r="E56" s="386"/>
    </row>
    <row r="57" spans="5:5">
      <c r="E57" s="386"/>
    </row>
    <row r="58" spans="5:5">
      <c r="E58" s="386"/>
    </row>
    <row r="59" spans="5:5">
      <c r="E59" s="386"/>
    </row>
    <row r="60" spans="5:5">
      <c r="E60" s="386"/>
    </row>
    <row r="61" spans="5:5">
      <c r="E61" s="386"/>
    </row>
    <row r="62" spans="5:5">
      <c r="E62" s="386"/>
    </row>
    <row r="63" spans="5:5">
      <c r="E63" s="386"/>
    </row>
    <row r="64" spans="5:5">
      <c r="E64" s="386"/>
    </row>
    <row r="65" spans="5:5">
      <c r="E65" s="386"/>
    </row>
    <row r="66" spans="5:5">
      <c r="E66" s="386"/>
    </row>
    <row r="67" spans="5:5">
      <c r="E67" s="386"/>
    </row>
    <row r="68" spans="5:5">
      <c r="E68" s="386"/>
    </row>
    <row r="69" spans="5:5">
      <c r="E69" s="386"/>
    </row>
    <row r="70" spans="5:5">
      <c r="E70" s="386"/>
    </row>
    <row r="71" spans="5:5">
      <c r="E71" s="386"/>
    </row>
    <row r="72" spans="5:5">
      <c r="E72" s="386"/>
    </row>
    <row r="73" spans="5:5">
      <c r="E73" s="386"/>
    </row>
    <row r="74" spans="5:5">
      <c r="E74" s="386"/>
    </row>
    <row r="75" spans="5:5">
      <c r="E75" s="386"/>
    </row>
    <row r="76" spans="5:5">
      <c r="E76" s="386"/>
    </row>
    <row r="77" spans="5:5">
      <c r="E77" s="386"/>
    </row>
    <row r="78" spans="5:5">
      <c r="E78" s="386"/>
    </row>
    <row r="79" spans="5:5">
      <c r="E79" s="386"/>
    </row>
    <row r="80" spans="5:5">
      <c r="E80" s="386"/>
    </row>
    <row r="81" spans="5:5">
      <c r="E81" s="386"/>
    </row>
    <row r="82" spans="5:5">
      <c r="E82" s="386"/>
    </row>
    <row r="83" spans="5:5">
      <c r="E83" s="386"/>
    </row>
    <row r="84" spans="5:5">
      <c r="E84" s="386"/>
    </row>
    <row r="85" spans="5:5">
      <c r="E85" s="386"/>
    </row>
    <row r="86" spans="5:5">
      <c r="E86" s="386"/>
    </row>
    <row r="87" spans="5:5">
      <c r="E87" s="386"/>
    </row>
    <row r="88" spans="5:5">
      <c r="E88" s="386"/>
    </row>
    <row r="89" spans="5:5">
      <c r="E89" s="386"/>
    </row>
    <row r="90" spans="5:5">
      <c r="E90" s="386"/>
    </row>
    <row r="91" spans="5:5">
      <c r="E91" s="386"/>
    </row>
    <row r="92" spans="5:5">
      <c r="E92" s="386"/>
    </row>
    <row r="93" spans="5:5">
      <c r="E93" s="386"/>
    </row>
    <row r="94" spans="5:5">
      <c r="E94" s="386"/>
    </row>
    <row r="95" spans="5:5">
      <c r="E95" s="386"/>
    </row>
    <row r="96" spans="5:5">
      <c r="E96" s="386"/>
    </row>
    <row r="97" spans="5:5">
      <c r="E97" s="386"/>
    </row>
    <row r="98" spans="5:5">
      <c r="E98" s="386"/>
    </row>
    <row r="99" spans="5:5">
      <c r="E99" s="386"/>
    </row>
    <row r="100" spans="5:5">
      <c r="E100" s="386"/>
    </row>
    <row r="101" spans="5:5">
      <c r="E101" s="386"/>
    </row>
    <row r="102" spans="5:5">
      <c r="E102" s="386"/>
    </row>
    <row r="103" spans="5:5">
      <c r="E103" s="386"/>
    </row>
    <row r="104" spans="5:5">
      <c r="E104" s="386"/>
    </row>
    <row r="105" spans="5:5">
      <c r="E105" s="386"/>
    </row>
    <row r="106" spans="5:5">
      <c r="E106" s="386"/>
    </row>
    <row r="107" spans="5:5">
      <c r="E107" s="386"/>
    </row>
    <row r="108" spans="5:5">
      <c r="E108" s="386"/>
    </row>
    <row r="109" spans="5:5">
      <c r="E109" s="386"/>
    </row>
    <row r="110" spans="5:5">
      <c r="E110" s="386"/>
    </row>
    <row r="111" spans="5:5">
      <c r="E111" s="386"/>
    </row>
    <row r="112" spans="5:5">
      <c r="E112" s="386"/>
    </row>
    <row r="113" spans="5:5">
      <c r="E113" s="386"/>
    </row>
    <row r="114" spans="5:5">
      <c r="E114" s="386"/>
    </row>
    <row r="115" spans="5:5">
      <c r="E115" s="386"/>
    </row>
    <row r="116" spans="5:5">
      <c r="E116" s="386"/>
    </row>
    <row r="117" spans="5:5">
      <c r="E117" s="386"/>
    </row>
    <row r="118" spans="5:5">
      <c r="E118" s="386"/>
    </row>
    <row r="119" spans="5:5">
      <c r="E119" s="386"/>
    </row>
    <row r="120" spans="5:5">
      <c r="E120" s="386"/>
    </row>
    <row r="121" spans="5:5">
      <c r="E121" s="386"/>
    </row>
    <row r="122" spans="5:5">
      <c r="E122" s="386"/>
    </row>
    <row r="123" spans="5:5">
      <c r="E123" s="386"/>
    </row>
    <row r="124" spans="5:5">
      <c r="E124" s="386"/>
    </row>
    <row r="125" spans="5:5">
      <c r="E125" s="386"/>
    </row>
    <row r="126" spans="5:5">
      <c r="E126" s="386"/>
    </row>
    <row r="127" spans="5:5">
      <c r="E127" s="386"/>
    </row>
    <row r="128" spans="5:5">
      <c r="E128" s="386"/>
    </row>
    <row r="129" spans="5:5">
      <c r="E129" s="386"/>
    </row>
    <row r="130" spans="5:5">
      <c r="E130" s="386"/>
    </row>
    <row r="131" spans="5:5">
      <c r="E131" s="386"/>
    </row>
    <row r="132" spans="5:5">
      <c r="E132" s="386"/>
    </row>
    <row r="133" spans="5:5">
      <c r="E133" s="386"/>
    </row>
    <row r="134" spans="5:5">
      <c r="E134" s="386"/>
    </row>
    <row r="135" spans="5:5">
      <c r="E135" s="386"/>
    </row>
    <row r="136" spans="5:5">
      <c r="E136" s="386"/>
    </row>
    <row r="137" spans="5:5">
      <c r="E137" s="386"/>
    </row>
    <row r="138" spans="5:5">
      <c r="E138" s="386"/>
    </row>
    <row r="139" spans="5:5">
      <c r="E139" s="386"/>
    </row>
    <row r="140" spans="5:5">
      <c r="E140" s="386"/>
    </row>
    <row r="141" spans="5:5">
      <c r="E141" s="386"/>
    </row>
    <row r="142" spans="5:5">
      <c r="E142" s="386"/>
    </row>
    <row r="143" spans="5:5">
      <c r="E143" s="386"/>
    </row>
    <row r="144" spans="5:5">
      <c r="E144" s="386"/>
    </row>
    <row r="145" spans="5:5">
      <c r="E145" s="386"/>
    </row>
    <row r="146" spans="5:5">
      <c r="E146" s="386"/>
    </row>
    <row r="147" spans="5:5">
      <c r="E147" s="386"/>
    </row>
    <row r="148" spans="5:5">
      <c r="E148" s="386"/>
    </row>
    <row r="149" spans="5:5">
      <c r="E149" s="386"/>
    </row>
    <row r="150" spans="5:5">
      <c r="E150" s="386"/>
    </row>
    <row r="151" spans="5:5">
      <c r="E151" s="386"/>
    </row>
    <row r="152" spans="5:5">
      <c r="E152" s="386"/>
    </row>
    <row r="153" spans="5:5">
      <c r="E153" s="386"/>
    </row>
    <row r="154" spans="5:5">
      <c r="E154" s="386"/>
    </row>
    <row r="155" spans="5:5">
      <c r="E155" s="386"/>
    </row>
    <row r="156" spans="5:5">
      <c r="E156" s="386"/>
    </row>
    <row r="157" spans="5:5">
      <c r="E157" s="386"/>
    </row>
    <row r="158" spans="5:5">
      <c r="E158" s="386"/>
    </row>
    <row r="159" spans="5:5">
      <c r="E159" s="386"/>
    </row>
    <row r="160" spans="5:5">
      <c r="E160" s="386"/>
    </row>
    <row r="161" spans="5:5">
      <c r="E161" s="386"/>
    </row>
    <row r="162" spans="5:5">
      <c r="E162" s="386"/>
    </row>
    <row r="163" spans="5:5">
      <c r="E163" s="386"/>
    </row>
    <row r="164" spans="5:5">
      <c r="E164" s="386"/>
    </row>
    <row r="165" spans="5:5">
      <c r="E165" s="386"/>
    </row>
    <row r="166" spans="5:5">
      <c r="E166" s="386"/>
    </row>
    <row r="167" spans="5:5">
      <c r="E167" s="386"/>
    </row>
    <row r="168" spans="5:5">
      <c r="E168" s="386"/>
    </row>
    <row r="169" spans="5:5">
      <c r="E169" s="386"/>
    </row>
    <row r="170" spans="5:5">
      <c r="E170" s="386"/>
    </row>
    <row r="171" spans="5:5">
      <c r="E171" s="386"/>
    </row>
    <row r="172" spans="5:5">
      <c r="E172" s="386"/>
    </row>
    <row r="173" spans="5:5">
      <c r="E173" s="386"/>
    </row>
    <row r="174" spans="5:5">
      <c r="E174" s="386"/>
    </row>
    <row r="175" spans="5:5">
      <c r="E175" s="386"/>
    </row>
    <row r="176" spans="5:5">
      <c r="E176" s="386"/>
    </row>
    <row r="177" spans="5:5">
      <c r="E177" s="386"/>
    </row>
    <row r="178" spans="5:5">
      <c r="E178" s="386"/>
    </row>
    <row r="179" spans="5:5">
      <c r="E179" s="386"/>
    </row>
    <row r="180" spans="5:5">
      <c r="E180" s="386"/>
    </row>
    <row r="181" spans="5:5">
      <c r="E181" s="386"/>
    </row>
    <row r="182" spans="5:5">
      <c r="E182" s="386"/>
    </row>
    <row r="183" spans="5:5">
      <c r="E183" s="386"/>
    </row>
    <row r="184" spans="5:5">
      <c r="E184" s="386"/>
    </row>
    <row r="185" spans="5:5">
      <c r="E185" s="386"/>
    </row>
    <row r="186" spans="5:5">
      <c r="E186" s="386"/>
    </row>
    <row r="187" spans="5:5">
      <c r="E187" s="386"/>
    </row>
    <row r="188" spans="5:5">
      <c r="E188" s="386"/>
    </row>
    <row r="189" spans="5:5">
      <c r="E189" s="386"/>
    </row>
    <row r="190" spans="5:5">
      <c r="E190" s="386"/>
    </row>
    <row r="191" spans="5:5">
      <c r="E191" s="386"/>
    </row>
    <row r="192" spans="5:5">
      <c r="E192" s="386"/>
    </row>
    <row r="193" spans="5:5">
      <c r="E193" s="386"/>
    </row>
    <row r="194" spans="5:5">
      <c r="E194" s="386"/>
    </row>
    <row r="195" spans="5:5">
      <c r="E195" s="386"/>
    </row>
    <row r="196" spans="5:5">
      <c r="E196" s="386"/>
    </row>
    <row r="197" spans="5:5">
      <c r="E197" s="386"/>
    </row>
    <row r="198" spans="5:5">
      <c r="E198" s="386"/>
    </row>
    <row r="199" spans="5:5">
      <c r="E199" s="386"/>
    </row>
    <row r="200" spans="5:5">
      <c r="E200" s="386"/>
    </row>
    <row r="201" spans="5:5">
      <c r="E201" s="386"/>
    </row>
    <row r="202" spans="5:5">
      <c r="E202" s="386"/>
    </row>
    <row r="203" spans="5:5">
      <c r="E203" s="386"/>
    </row>
    <row r="204" spans="5:5">
      <c r="E204" s="386"/>
    </row>
    <row r="205" spans="5:5">
      <c r="E205" s="386"/>
    </row>
    <row r="206" spans="5:5">
      <c r="E206" s="386"/>
    </row>
    <row r="207" spans="5:5">
      <c r="E207" s="386"/>
    </row>
    <row r="208" spans="5:5">
      <c r="E208" s="386"/>
    </row>
    <row r="209" spans="5:5">
      <c r="E209" s="386"/>
    </row>
    <row r="210" spans="5:5">
      <c r="E210" s="386"/>
    </row>
    <row r="211" spans="5:5">
      <c r="E211" s="386"/>
    </row>
    <row r="212" spans="5:5">
      <c r="E212" s="386"/>
    </row>
    <row r="213" spans="5:5">
      <c r="E213" s="386"/>
    </row>
    <row r="214" spans="5:5">
      <c r="E214" s="386"/>
    </row>
    <row r="215" spans="5:5">
      <c r="E215" s="386"/>
    </row>
    <row r="216" spans="5:5">
      <c r="E216" s="386"/>
    </row>
    <row r="217" spans="5:5">
      <c r="E217" s="386"/>
    </row>
    <row r="218" spans="5:5">
      <c r="E218" s="386"/>
    </row>
    <row r="219" spans="5:5">
      <c r="E219" s="386"/>
    </row>
    <row r="220" spans="5:5">
      <c r="E220" s="386"/>
    </row>
    <row r="221" spans="5:5">
      <c r="E221" s="386"/>
    </row>
    <row r="222" spans="5:5">
      <c r="E222" s="386"/>
    </row>
    <row r="223" spans="5:5">
      <c r="E223" s="386"/>
    </row>
    <row r="224" spans="5:5">
      <c r="E224" s="386"/>
    </row>
    <row r="225" spans="5:5">
      <c r="E225" s="386"/>
    </row>
    <row r="226" spans="5:5">
      <c r="E226" s="386"/>
    </row>
    <row r="227" spans="5:5">
      <c r="E227" s="386"/>
    </row>
    <row r="228" spans="5:5">
      <c r="E228" s="386"/>
    </row>
    <row r="229" spans="5:5">
      <c r="E229" s="386"/>
    </row>
    <row r="230" spans="5:5">
      <c r="E230" s="386"/>
    </row>
    <row r="231" spans="5:5">
      <c r="E231" s="386"/>
    </row>
    <row r="232" spans="5:5">
      <c r="E232" s="386"/>
    </row>
    <row r="233" spans="5:5">
      <c r="E233" s="386"/>
    </row>
    <row r="234" spans="5:5">
      <c r="E234" s="386"/>
    </row>
    <row r="235" spans="5:5">
      <c r="E235" s="386"/>
    </row>
    <row r="236" spans="5:5">
      <c r="E236" s="386"/>
    </row>
    <row r="237" spans="5:5">
      <c r="E237" s="386"/>
    </row>
    <row r="238" spans="5:5">
      <c r="E238" s="386"/>
    </row>
    <row r="239" spans="5:5">
      <c r="E239" s="386"/>
    </row>
    <row r="240" spans="5:5">
      <c r="E240" s="386"/>
    </row>
    <row r="241" spans="5:5">
      <c r="E241" s="386"/>
    </row>
    <row r="242" spans="5:5">
      <c r="E242" s="386"/>
    </row>
    <row r="243" spans="5:5">
      <c r="E243" s="386"/>
    </row>
    <row r="244" spans="5:5">
      <c r="E244" s="386"/>
    </row>
    <row r="245" spans="5:5">
      <c r="E245" s="386"/>
    </row>
    <row r="246" spans="5:5">
      <c r="E246" s="386"/>
    </row>
    <row r="247" spans="5:5">
      <c r="E247" s="386"/>
    </row>
    <row r="248" spans="5:5">
      <c r="E248" s="386"/>
    </row>
    <row r="249" spans="5:5">
      <c r="E249" s="386"/>
    </row>
    <row r="250" spans="5:5">
      <c r="E250" s="386"/>
    </row>
    <row r="251" spans="5:5">
      <c r="E251" s="386"/>
    </row>
    <row r="252" spans="5:5">
      <c r="E252" s="386"/>
    </row>
    <row r="253" spans="5:5">
      <c r="E253" s="386"/>
    </row>
    <row r="254" spans="5:5">
      <c r="E254" s="386"/>
    </row>
    <row r="255" spans="5:5">
      <c r="E255" s="386"/>
    </row>
    <row r="256" spans="5:5">
      <c r="E256" s="386"/>
    </row>
    <row r="257" spans="5:5">
      <c r="E257" s="386"/>
    </row>
    <row r="258" spans="5:5">
      <c r="E258" s="386"/>
    </row>
    <row r="259" spans="5:5">
      <c r="E259" s="386"/>
    </row>
    <row r="260" spans="5:5">
      <c r="E260" s="386"/>
    </row>
    <row r="261" spans="5:5">
      <c r="E261" s="386"/>
    </row>
    <row r="262" spans="5:5">
      <c r="E262" s="386"/>
    </row>
    <row r="263" spans="5:5">
      <c r="E263" s="386"/>
    </row>
    <row r="264" spans="5:5">
      <c r="E264" s="386"/>
    </row>
    <row r="265" spans="5:5">
      <c r="E265" s="386"/>
    </row>
    <row r="266" spans="5:5">
      <c r="E266" s="386"/>
    </row>
    <row r="267" spans="5:5">
      <c r="E267" s="386"/>
    </row>
    <row r="268" spans="5:5">
      <c r="E268" s="386"/>
    </row>
    <row r="269" spans="5:5">
      <c r="E269" s="386"/>
    </row>
    <row r="270" spans="5:5">
      <c r="E270" s="386"/>
    </row>
    <row r="271" spans="5:5">
      <c r="E271" s="386"/>
    </row>
    <row r="272" spans="5:5">
      <c r="E272" s="386"/>
    </row>
    <row r="273" spans="5:5">
      <c r="E273" s="386"/>
    </row>
    <row r="274" spans="5:5">
      <c r="E274" s="386"/>
    </row>
    <row r="275" spans="5:5">
      <c r="E275" s="386"/>
    </row>
    <row r="276" spans="5:5">
      <c r="E276" s="386"/>
    </row>
    <row r="277" spans="5:5">
      <c r="E277" s="386"/>
    </row>
    <row r="278" spans="5:5">
      <c r="E278" s="386"/>
    </row>
    <row r="279" spans="5:5">
      <c r="E279" s="386"/>
    </row>
    <row r="280" spans="5:5">
      <c r="E280" s="386"/>
    </row>
    <row r="281" spans="5:5">
      <c r="E281" s="386"/>
    </row>
    <row r="282" spans="5:5">
      <c r="E282" s="386"/>
    </row>
    <row r="283" spans="5:5">
      <c r="E283" s="386"/>
    </row>
    <row r="284" spans="5:5">
      <c r="E284" s="386"/>
    </row>
    <row r="285" spans="5:5">
      <c r="E285" s="386"/>
    </row>
    <row r="286" spans="5:5">
      <c r="E286" s="386"/>
    </row>
    <row r="287" spans="5:5">
      <c r="E287" s="386"/>
    </row>
    <row r="288" spans="5:5">
      <c r="E288" s="386"/>
    </row>
    <row r="289" spans="5:5">
      <c r="E289" s="386"/>
    </row>
    <row r="290" spans="5:5">
      <c r="E290" s="386"/>
    </row>
    <row r="291" spans="5:5">
      <c r="E291" s="386"/>
    </row>
    <row r="292" spans="5:5">
      <c r="E292" s="386"/>
    </row>
    <row r="293" spans="5:5">
      <c r="E293" s="386"/>
    </row>
    <row r="294" spans="5:5">
      <c r="E294" s="386"/>
    </row>
    <row r="295" spans="5:5">
      <c r="E295" s="386"/>
    </row>
    <row r="296" spans="5:5">
      <c r="E296" s="386"/>
    </row>
    <row r="297" spans="5:5">
      <c r="E297" s="386"/>
    </row>
    <row r="298" spans="5:5">
      <c r="E298" s="386"/>
    </row>
    <row r="299" spans="5:5">
      <c r="E299" s="386"/>
    </row>
    <row r="300" spans="5:5">
      <c r="E300" s="386"/>
    </row>
    <row r="301" spans="5:5">
      <c r="E301" s="386"/>
    </row>
    <row r="302" spans="5:5">
      <c r="E302" s="386"/>
    </row>
    <row r="303" spans="5:5">
      <c r="E303" s="386"/>
    </row>
    <row r="304" spans="5:5">
      <c r="E304" s="386"/>
    </row>
    <row r="305" spans="5:5">
      <c r="E305" s="386"/>
    </row>
    <row r="306" spans="5:5">
      <c r="E306" s="386"/>
    </row>
    <row r="307" spans="5:5">
      <c r="E307" s="386"/>
    </row>
    <row r="308" spans="5:5">
      <c r="E308" s="386"/>
    </row>
    <row r="309" spans="5:5">
      <c r="E309" s="386"/>
    </row>
    <row r="310" spans="5:5">
      <c r="E310" s="386"/>
    </row>
    <row r="311" spans="5:5">
      <c r="E311" s="386"/>
    </row>
    <row r="312" spans="5:5">
      <c r="E312" s="386"/>
    </row>
    <row r="313" spans="5:5">
      <c r="E313" s="386"/>
    </row>
    <row r="314" spans="5:5">
      <c r="E314" s="386"/>
    </row>
    <row r="315" spans="5:5">
      <c r="E315" s="386"/>
    </row>
    <row r="316" spans="5:5">
      <c r="E316" s="386"/>
    </row>
    <row r="317" spans="5:5">
      <c r="E317" s="386"/>
    </row>
    <row r="318" spans="5:5">
      <c r="E318" s="386"/>
    </row>
    <row r="319" spans="5:5">
      <c r="E319" s="386"/>
    </row>
    <row r="320" spans="5:5">
      <c r="E320" s="386"/>
    </row>
    <row r="321" spans="5:5">
      <c r="E321" s="386"/>
    </row>
    <row r="322" spans="5:5">
      <c r="E322" s="386"/>
    </row>
    <row r="323" spans="5:5">
      <c r="E323" s="386"/>
    </row>
    <row r="324" spans="5:5">
      <c r="E324" s="386"/>
    </row>
    <row r="325" spans="5:5">
      <c r="E325" s="386"/>
    </row>
    <row r="326" spans="5:5">
      <c r="E326" s="386"/>
    </row>
    <row r="327" spans="5:5">
      <c r="E327" s="386"/>
    </row>
    <row r="328" spans="5:5">
      <c r="E328" s="386"/>
    </row>
    <row r="329" spans="5:5">
      <c r="E329" s="386"/>
    </row>
    <row r="330" spans="5:5">
      <c r="E330" s="386"/>
    </row>
    <row r="331" spans="5:5">
      <c r="E331" s="386"/>
    </row>
    <row r="332" spans="5:5">
      <c r="E332" s="386"/>
    </row>
    <row r="333" spans="5:5">
      <c r="E333" s="386"/>
    </row>
    <row r="334" spans="5:5">
      <c r="E334" s="386"/>
    </row>
    <row r="335" spans="5:5">
      <c r="E335" s="386"/>
    </row>
    <row r="336" spans="5:5">
      <c r="E336" s="386"/>
    </row>
    <row r="337" spans="5:5">
      <c r="E337" s="386"/>
    </row>
    <row r="338" spans="5:5">
      <c r="E338" s="386"/>
    </row>
    <row r="339" spans="5:5">
      <c r="E339" s="386"/>
    </row>
    <row r="340" spans="5:5">
      <c r="E340" s="386"/>
    </row>
    <row r="341" spans="5:5">
      <c r="E341" s="386"/>
    </row>
    <row r="342" spans="5:5">
      <c r="E342" s="386"/>
    </row>
    <row r="343" spans="5:5">
      <c r="E343" s="386"/>
    </row>
    <row r="344" spans="5:5">
      <c r="E344" s="386"/>
    </row>
    <row r="345" spans="5:5">
      <c r="E345" s="386"/>
    </row>
    <row r="346" spans="5:5">
      <c r="E346" s="386"/>
    </row>
    <row r="347" spans="5:5">
      <c r="E347" s="386"/>
    </row>
    <row r="348" spans="5:5">
      <c r="E348" s="386"/>
    </row>
    <row r="349" spans="5:5">
      <c r="E349" s="386"/>
    </row>
    <row r="350" spans="5:5">
      <c r="E350" s="386"/>
    </row>
    <row r="351" spans="5:5">
      <c r="E351" s="386"/>
    </row>
    <row r="352" spans="5:5">
      <c r="E352" s="386"/>
    </row>
    <row r="353" spans="5:5">
      <c r="E353" s="386"/>
    </row>
    <row r="354" spans="5:5">
      <c r="E354" s="386"/>
    </row>
    <row r="355" spans="5:5">
      <c r="E355" s="386"/>
    </row>
    <row r="356" spans="5:5">
      <c r="E356" s="386"/>
    </row>
    <row r="357" spans="5:5">
      <c r="E357" s="386"/>
    </row>
    <row r="358" spans="5:5">
      <c r="E358" s="386"/>
    </row>
    <row r="359" spans="5:5">
      <c r="E359" s="386"/>
    </row>
    <row r="360" spans="5:5">
      <c r="E360" s="386"/>
    </row>
    <row r="361" spans="5:5">
      <c r="E361" s="386"/>
    </row>
    <row r="362" spans="5:5">
      <c r="E362" s="386"/>
    </row>
    <row r="363" spans="5:5">
      <c r="E363" s="386"/>
    </row>
    <row r="364" spans="5:5">
      <c r="E364" s="386"/>
    </row>
    <row r="365" spans="5:5">
      <c r="E365" s="386"/>
    </row>
    <row r="366" spans="5:5">
      <c r="E366" s="386"/>
    </row>
    <row r="367" spans="5:5">
      <c r="E367" s="386"/>
    </row>
    <row r="368" spans="5:5">
      <c r="E368" s="386"/>
    </row>
    <row r="369" spans="5:5">
      <c r="E369" s="386"/>
    </row>
    <row r="370" spans="5:5">
      <c r="E370" s="386"/>
    </row>
    <row r="371" spans="5:5">
      <c r="E371" s="386"/>
    </row>
    <row r="372" spans="5:5">
      <c r="E372" s="386"/>
    </row>
    <row r="373" spans="5:5">
      <c r="E373" s="386"/>
    </row>
    <row r="374" spans="5:5">
      <c r="E374" s="386"/>
    </row>
    <row r="375" spans="5:5">
      <c r="E375" s="386"/>
    </row>
    <row r="376" spans="5:5">
      <c r="E376" s="386"/>
    </row>
    <row r="377" spans="5:5">
      <c r="E377" s="386"/>
    </row>
    <row r="378" spans="5:5">
      <c r="E378" s="386"/>
    </row>
    <row r="379" spans="5:5">
      <c r="E379" s="386"/>
    </row>
    <row r="380" spans="5:5">
      <c r="E380" s="386"/>
    </row>
    <row r="381" spans="5:5">
      <c r="E381" s="386"/>
    </row>
    <row r="382" spans="5:5">
      <c r="E382" s="386"/>
    </row>
    <row r="383" spans="5:5">
      <c r="E383" s="386"/>
    </row>
    <row r="384" spans="5:5">
      <c r="E384" s="386"/>
    </row>
    <row r="385" spans="5:5">
      <c r="E385" s="386"/>
    </row>
    <row r="386" spans="5:5">
      <c r="E386" s="386"/>
    </row>
    <row r="387" spans="5:5">
      <c r="E387" s="386"/>
    </row>
    <row r="388" spans="5:5">
      <c r="E388" s="386"/>
    </row>
    <row r="389" spans="5:5">
      <c r="E389" s="386"/>
    </row>
    <row r="390" spans="5:5">
      <c r="E390" s="386"/>
    </row>
    <row r="391" spans="5:5">
      <c r="E391" s="386"/>
    </row>
    <row r="392" spans="5:5">
      <c r="E392" s="386"/>
    </row>
    <row r="393" spans="5:5">
      <c r="E393" s="386"/>
    </row>
    <row r="394" spans="5:5">
      <c r="E394" s="386"/>
    </row>
    <row r="395" spans="5:5">
      <c r="E395" s="386"/>
    </row>
    <row r="396" spans="5:5">
      <c r="E396" s="386"/>
    </row>
    <row r="397" spans="5:5">
      <c r="E397" s="386"/>
    </row>
    <row r="398" spans="5:5">
      <c r="E398" s="386"/>
    </row>
    <row r="399" spans="5:5">
      <c r="E399" s="386"/>
    </row>
    <row r="400" spans="5:5">
      <c r="E400" s="386"/>
    </row>
    <row r="401" spans="5:5">
      <c r="E401" s="386"/>
    </row>
    <row r="402" spans="5:5">
      <c r="E402" s="386"/>
    </row>
    <row r="403" spans="5:5">
      <c r="E403" s="386"/>
    </row>
    <row r="404" spans="5:5">
      <c r="E404" s="386"/>
    </row>
    <row r="405" spans="5:5">
      <c r="E405" s="386"/>
    </row>
    <row r="406" spans="5:5">
      <c r="E406" s="386"/>
    </row>
    <row r="407" spans="5:5">
      <c r="E407" s="386"/>
    </row>
    <row r="408" spans="5:5">
      <c r="E408" s="386"/>
    </row>
    <row r="409" spans="5:5">
      <c r="E409" s="386"/>
    </row>
    <row r="410" spans="5:5">
      <c r="E410" s="386"/>
    </row>
    <row r="411" spans="5:5">
      <c r="E411" s="386"/>
    </row>
    <row r="412" spans="5:5">
      <c r="E412" s="386"/>
    </row>
    <row r="413" spans="5:5">
      <c r="E413" s="386"/>
    </row>
    <row r="414" spans="5:5">
      <c r="E414" s="386"/>
    </row>
    <row r="415" spans="5:5">
      <c r="E415" s="386"/>
    </row>
    <row r="416" spans="5:5">
      <c r="E416" s="386"/>
    </row>
    <row r="417" spans="5:5">
      <c r="E417" s="386"/>
    </row>
    <row r="418" spans="5:5">
      <c r="E418" s="386"/>
    </row>
    <row r="419" spans="5:5">
      <c r="E419" s="386"/>
    </row>
    <row r="420" spans="5:5">
      <c r="E420" s="386"/>
    </row>
    <row r="421" spans="5:5">
      <c r="E421" s="386"/>
    </row>
    <row r="422" spans="5:5">
      <c r="E422" s="386"/>
    </row>
    <row r="423" spans="5:5">
      <c r="E423" s="386"/>
    </row>
    <row r="424" spans="5:5">
      <c r="E424" s="386"/>
    </row>
    <row r="425" spans="5:5">
      <c r="E425" s="386"/>
    </row>
    <row r="426" spans="5:5">
      <c r="E426" s="386"/>
    </row>
    <row r="427" spans="5:5">
      <c r="E427" s="386"/>
    </row>
    <row r="428" spans="5:5">
      <c r="E428" s="386"/>
    </row>
    <row r="429" spans="5:5">
      <c r="E429" s="386"/>
    </row>
    <row r="430" spans="5:5">
      <c r="E430" s="386"/>
    </row>
    <row r="431" spans="5:5">
      <c r="E431" s="386"/>
    </row>
    <row r="432" spans="5:5">
      <c r="E432" s="386"/>
    </row>
    <row r="433" spans="5:5">
      <c r="E433" s="386"/>
    </row>
    <row r="434" spans="5:5">
      <c r="E434" s="386"/>
    </row>
    <row r="435" spans="5:5">
      <c r="E435" s="386"/>
    </row>
    <row r="436" spans="5:5">
      <c r="E436" s="386"/>
    </row>
    <row r="437" spans="5:5">
      <c r="E437" s="386"/>
    </row>
    <row r="438" spans="5:5">
      <c r="E438" s="386"/>
    </row>
    <row r="439" spans="5:5">
      <c r="E439" s="386"/>
    </row>
    <row r="440" spans="5:5">
      <c r="E440" s="386"/>
    </row>
    <row r="441" spans="5:5">
      <c r="E441" s="386"/>
    </row>
    <row r="442" spans="5:5">
      <c r="E442" s="386"/>
    </row>
    <row r="443" spans="5:5">
      <c r="E443" s="386"/>
    </row>
    <row r="444" spans="5:5">
      <c r="E444" s="386"/>
    </row>
    <row r="445" spans="5:5">
      <c r="E445" s="386"/>
    </row>
    <row r="446" spans="5:5">
      <c r="E446" s="386"/>
    </row>
    <row r="447" spans="5:5">
      <c r="E447" s="386"/>
    </row>
    <row r="448" spans="5:5">
      <c r="E448" s="386"/>
    </row>
    <row r="449" spans="5:5">
      <c r="E449" s="386"/>
    </row>
    <row r="450" spans="5:5">
      <c r="E450" s="386"/>
    </row>
    <row r="451" spans="5:5">
      <c r="E451" s="386"/>
    </row>
    <row r="452" spans="5:5">
      <c r="E452" s="386"/>
    </row>
    <row r="453" spans="5:5">
      <c r="E453" s="386"/>
    </row>
    <row r="454" spans="5:5">
      <c r="E454" s="386"/>
    </row>
    <row r="455" spans="5:5">
      <c r="E455" s="386"/>
    </row>
    <row r="456" spans="5:5">
      <c r="E456" s="386"/>
    </row>
    <row r="457" spans="5:5">
      <c r="E457" s="386"/>
    </row>
    <row r="458" spans="5:5">
      <c r="E458" s="386"/>
    </row>
    <row r="459" spans="5:5">
      <c r="E459" s="386"/>
    </row>
    <row r="460" spans="5:5">
      <c r="E460" s="386"/>
    </row>
    <row r="461" spans="5:5">
      <c r="E461" s="386"/>
    </row>
    <row r="462" spans="5:5">
      <c r="E462" s="386"/>
    </row>
    <row r="463" spans="5:5">
      <c r="E463" s="386"/>
    </row>
    <row r="464" spans="5:5">
      <c r="E464" s="386"/>
    </row>
    <row r="465" spans="5:5">
      <c r="E465" s="386"/>
    </row>
    <row r="466" spans="5:5">
      <c r="E466" s="386"/>
    </row>
    <row r="467" spans="5:5">
      <c r="E467" s="386"/>
    </row>
    <row r="468" spans="5:5">
      <c r="E468" s="386"/>
    </row>
    <row r="469" spans="5:5">
      <c r="E469" s="386"/>
    </row>
    <row r="470" spans="5:5">
      <c r="E470" s="386"/>
    </row>
    <row r="471" spans="5:5">
      <c r="E471" s="386"/>
    </row>
    <row r="472" spans="5:5">
      <c r="E472" s="386"/>
    </row>
    <row r="473" spans="5:5">
      <c r="E473" s="386"/>
    </row>
    <row r="474" spans="5:5">
      <c r="E474" s="386"/>
    </row>
    <row r="475" spans="5:5">
      <c r="E475" s="386"/>
    </row>
    <row r="476" spans="5:5">
      <c r="E476" s="386"/>
    </row>
    <row r="477" spans="5:5">
      <c r="E477" s="386"/>
    </row>
    <row r="478" spans="5:5">
      <c r="E478" s="386"/>
    </row>
    <row r="479" spans="5:5">
      <c r="E479" s="386"/>
    </row>
    <row r="480" spans="5:5">
      <c r="E480" s="386"/>
    </row>
    <row r="481" spans="5:5">
      <c r="E481" s="386"/>
    </row>
    <row r="482" spans="5:5">
      <c r="E482" s="386"/>
    </row>
    <row r="483" spans="5:5">
      <c r="E483" s="386"/>
    </row>
    <row r="484" spans="5:5">
      <c r="E484" s="386"/>
    </row>
    <row r="485" spans="5:5">
      <c r="E485" s="386"/>
    </row>
    <row r="486" spans="5:5">
      <c r="E486" s="386"/>
    </row>
    <row r="487" spans="5:5">
      <c r="E487" s="386"/>
    </row>
    <row r="488" spans="5:5">
      <c r="E488" s="386"/>
    </row>
    <row r="489" spans="5:5">
      <c r="E489" s="386"/>
    </row>
    <row r="490" spans="5:5">
      <c r="E490" s="386"/>
    </row>
    <row r="491" spans="5:5">
      <c r="E491" s="386"/>
    </row>
    <row r="492" spans="5:5">
      <c r="E492" s="386"/>
    </row>
    <row r="493" spans="5:5">
      <c r="E493" s="386"/>
    </row>
    <row r="494" spans="5:5">
      <c r="E494" s="386"/>
    </row>
    <row r="495" spans="5:5">
      <c r="E495" s="386"/>
    </row>
    <row r="496" spans="5:5">
      <c r="E496" s="386"/>
    </row>
    <row r="497" spans="5:5">
      <c r="E497" s="386"/>
    </row>
    <row r="498" spans="5:5">
      <c r="E498" s="386"/>
    </row>
    <row r="499" spans="5:5">
      <c r="E499" s="386"/>
    </row>
    <row r="500" spans="5:5">
      <c r="E500" s="386"/>
    </row>
    <row r="501" spans="5:5">
      <c r="E501" s="386"/>
    </row>
    <row r="502" spans="5:5">
      <c r="E502" s="386"/>
    </row>
    <row r="503" spans="5:5">
      <c r="E503" s="386"/>
    </row>
    <row r="504" spans="5:5">
      <c r="E504" s="386"/>
    </row>
    <row r="505" spans="5:5">
      <c r="E505" s="386"/>
    </row>
    <row r="506" spans="5:5">
      <c r="E506" s="386"/>
    </row>
    <row r="507" spans="5:5">
      <c r="E507" s="386"/>
    </row>
    <row r="508" spans="5:5">
      <c r="E508" s="386"/>
    </row>
    <row r="509" spans="5:5">
      <c r="E509" s="386"/>
    </row>
    <row r="510" spans="5:5">
      <c r="E510" s="386"/>
    </row>
    <row r="511" spans="5:5">
      <c r="E511" s="386"/>
    </row>
    <row r="512" spans="5:5">
      <c r="E512" s="386"/>
    </row>
    <row r="513" spans="5:5">
      <c r="E513" s="386"/>
    </row>
    <row r="514" spans="5:5">
      <c r="E514" s="386"/>
    </row>
    <row r="515" spans="5:5">
      <c r="E515" s="386"/>
    </row>
    <row r="516" spans="5:5">
      <c r="E516" s="386"/>
    </row>
    <row r="517" spans="5:5">
      <c r="E517" s="386"/>
    </row>
    <row r="518" spans="5:5">
      <c r="E518" s="386"/>
    </row>
    <row r="519" spans="5:5">
      <c r="E519" s="386"/>
    </row>
    <row r="520" spans="5:5">
      <c r="E520" s="386"/>
    </row>
    <row r="521" spans="5:5">
      <c r="E521" s="386"/>
    </row>
    <row r="522" spans="5:5">
      <c r="E522" s="386"/>
    </row>
    <row r="523" spans="5:5">
      <c r="E523" s="386"/>
    </row>
    <row r="524" spans="5:5">
      <c r="E524" s="386"/>
    </row>
    <row r="525" spans="5:5">
      <c r="E525" s="386"/>
    </row>
    <row r="526" spans="5:5">
      <c r="E526" s="386"/>
    </row>
    <row r="527" spans="5:5">
      <c r="E527" s="386"/>
    </row>
    <row r="528" spans="5:5">
      <c r="E528" s="386"/>
    </row>
    <row r="529" spans="5:5">
      <c r="E529" s="386"/>
    </row>
    <row r="530" spans="5:5">
      <c r="E530" s="386"/>
    </row>
    <row r="531" spans="5:5">
      <c r="E531" s="386"/>
    </row>
    <row r="532" spans="5:5">
      <c r="E532" s="386"/>
    </row>
    <row r="533" spans="5:5">
      <c r="E533" s="386"/>
    </row>
    <row r="534" spans="5:5">
      <c r="E534" s="386"/>
    </row>
    <row r="535" spans="5:5">
      <c r="E535" s="386"/>
    </row>
    <row r="536" spans="5:5">
      <c r="E536" s="386"/>
    </row>
    <row r="537" spans="5:5">
      <c r="E537" s="386"/>
    </row>
    <row r="538" spans="5:5">
      <c r="E538" s="386"/>
    </row>
    <row r="539" spans="5:5">
      <c r="E539" s="386"/>
    </row>
    <row r="540" spans="5:5">
      <c r="E540" s="386"/>
    </row>
    <row r="541" spans="5:5">
      <c r="E541" s="386"/>
    </row>
    <row r="542" spans="5:5">
      <c r="E542" s="386"/>
    </row>
    <row r="543" spans="5:5">
      <c r="E543" s="386"/>
    </row>
    <row r="544" spans="5:5">
      <c r="E544" s="386"/>
    </row>
    <row r="545" spans="5:5">
      <c r="E545" s="386"/>
    </row>
    <row r="546" spans="5:5">
      <c r="E546" s="386"/>
    </row>
    <row r="547" spans="5:5">
      <c r="E547" s="386"/>
    </row>
    <row r="548" spans="5:5">
      <c r="E548" s="386"/>
    </row>
    <row r="549" spans="5:5">
      <c r="E549" s="386"/>
    </row>
    <row r="550" spans="5:5">
      <c r="E550" s="386"/>
    </row>
    <row r="551" spans="5:5">
      <c r="E551" s="386"/>
    </row>
    <row r="552" spans="5:5">
      <c r="E552" s="386"/>
    </row>
    <row r="553" spans="5:5">
      <c r="E553" s="386"/>
    </row>
    <row r="554" spans="5:5">
      <c r="E554" s="386"/>
    </row>
    <row r="555" spans="5:5">
      <c r="E555" s="386"/>
    </row>
    <row r="556" spans="5:5">
      <c r="E556" s="386"/>
    </row>
    <row r="557" spans="5:5">
      <c r="E557" s="386"/>
    </row>
    <row r="558" spans="5:5">
      <c r="E558" s="386"/>
    </row>
    <row r="559" spans="5:5">
      <c r="E559" s="386"/>
    </row>
    <row r="560" spans="5:5">
      <c r="E560" s="386"/>
    </row>
    <row r="561" spans="5:5">
      <c r="E561" s="386"/>
    </row>
    <row r="562" spans="5:5">
      <c r="E562" s="386"/>
    </row>
    <row r="563" spans="5:5">
      <c r="E563" s="386"/>
    </row>
    <row r="564" spans="5:5">
      <c r="E564" s="386"/>
    </row>
    <row r="565" spans="5:5">
      <c r="E565" s="386"/>
    </row>
    <row r="566" spans="5:5">
      <c r="E566" s="386"/>
    </row>
    <row r="567" spans="5:5">
      <c r="E567" s="386"/>
    </row>
    <row r="568" spans="5:5">
      <c r="E568" s="386"/>
    </row>
    <row r="569" spans="5:5">
      <c r="E569" s="386"/>
    </row>
    <row r="570" spans="5:5">
      <c r="E570" s="386"/>
    </row>
    <row r="571" spans="5:5">
      <c r="E571" s="386"/>
    </row>
    <row r="572" spans="5:5">
      <c r="E572" s="386"/>
    </row>
    <row r="573" spans="5:5">
      <c r="E573" s="386"/>
    </row>
    <row r="574" spans="5:5">
      <c r="E574" s="386"/>
    </row>
    <row r="575" spans="5:5">
      <c r="E575" s="386"/>
    </row>
    <row r="576" spans="5:5">
      <c r="E576" s="386"/>
    </row>
    <row r="577" spans="5:5">
      <c r="E577" s="386"/>
    </row>
    <row r="578" spans="5:5">
      <c r="E578" s="386"/>
    </row>
    <row r="579" spans="5:5">
      <c r="E579" s="386"/>
    </row>
    <row r="580" spans="5:5">
      <c r="E580" s="386"/>
    </row>
    <row r="581" spans="5:5">
      <c r="E581" s="386"/>
    </row>
    <row r="582" spans="5:5">
      <c r="E582" s="386"/>
    </row>
    <row r="583" spans="5:5">
      <c r="E583" s="386"/>
    </row>
    <row r="584" spans="5:5">
      <c r="E584" s="386"/>
    </row>
    <row r="585" spans="5:5">
      <c r="E585" s="386"/>
    </row>
    <row r="586" spans="5:5">
      <c r="E586" s="386"/>
    </row>
    <row r="587" spans="5:5">
      <c r="E587" s="386"/>
    </row>
    <row r="588" spans="5:5">
      <c r="E588" s="386"/>
    </row>
    <row r="589" spans="5:5">
      <c r="E589" s="386"/>
    </row>
    <row r="590" spans="5:5">
      <c r="E590" s="386"/>
    </row>
    <row r="591" spans="5:5">
      <c r="E591" s="386"/>
    </row>
    <row r="592" spans="5:5">
      <c r="E592" s="386"/>
    </row>
    <row r="593" spans="5:5">
      <c r="E593" s="386"/>
    </row>
    <row r="594" spans="5:5">
      <c r="E594" s="386"/>
    </row>
    <row r="595" spans="5:5">
      <c r="E595" s="386"/>
    </row>
    <row r="596" spans="5:5">
      <c r="E596" s="386"/>
    </row>
    <row r="597" spans="5:5">
      <c r="E597" s="386"/>
    </row>
    <row r="598" spans="5:5">
      <c r="E598" s="386"/>
    </row>
    <row r="599" spans="5:5">
      <c r="E599" s="386"/>
    </row>
    <row r="600" spans="5:5">
      <c r="E600" s="386"/>
    </row>
    <row r="601" spans="5:5">
      <c r="E601" s="386"/>
    </row>
    <row r="602" spans="5:5">
      <c r="E602" s="386"/>
    </row>
    <row r="603" spans="5:5">
      <c r="E603" s="386"/>
    </row>
    <row r="604" spans="5:5">
      <c r="E604" s="386"/>
    </row>
    <row r="605" spans="5:5">
      <c r="E605" s="386"/>
    </row>
    <row r="606" spans="5:5">
      <c r="E606" s="386"/>
    </row>
    <row r="607" spans="5:5">
      <c r="E607" s="386"/>
    </row>
    <row r="608" spans="5:5">
      <c r="E608" s="386"/>
    </row>
    <row r="609" spans="5:5">
      <c r="E609" s="386"/>
    </row>
    <row r="610" spans="5:5">
      <c r="E610" s="386"/>
    </row>
    <row r="611" spans="5:5">
      <c r="E611" s="386"/>
    </row>
    <row r="612" spans="5:5">
      <c r="E612" s="386"/>
    </row>
    <row r="613" spans="5:5">
      <c r="E613" s="386"/>
    </row>
    <row r="614" spans="5:5">
      <c r="E614" s="386"/>
    </row>
    <row r="615" spans="5:5">
      <c r="E615" s="386"/>
    </row>
    <row r="616" spans="5:5">
      <c r="E616" s="386"/>
    </row>
    <row r="617" spans="5:5">
      <c r="E617" s="386"/>
    </row>
    <row r="618" spans="5:5">
      <c r="E618" s="386"/>
    </row>
    <row r="619" spans="5:5">
      <c r="E619" s="386"/>
    </row>
    <row r="620" spans="5:5">
      <c r="E620" s="386"/>
    </row>
    <row r="621" spans="5:5">
      <c r="E621" s="386"/>
    </row>
    <row r="622" spans="5:5">
      <c r="E622" s="386"/>
    </row>
    <row r="623" spans="5:5">
      <c r="E623" s="386"/>
    </row>
    <row r="624" spans="5:5">
      <c r="E624" s="386"/>
    </row>
    <row r="625" spans="5:5">
      <c r="E625" s="386"/>
    </row>
    <row r="626" spans="5:5">
      <c r="E626" s="386"/>
    </row>
    <row r="627" spans="5:5">
      <c r="E627" s="386"/>
    </row>
    <row r="628" spans="5:5">
      <c r="E628" s="386"/>
    </row>
    <row r="629" spans="5:5">
      <c r="E629" s="386"/>
    </row>
    <row r="630" spans="5:5">
      <c r="E630" s="386"/>
    </row>
    <row r="631" spans="5:5">
      <c r="E631" s="386"/>
    </row>
    <row r="632" spans="5:5">
      <c r="E632" s="386"/>
    </row>
    <row r="633" spans="5:5">
      <c r="E633" s="386"/>
    </row>
    <row r="634" spans="5:5">
      <c r="E634" s="386"/>
    </row>
    <row r="635" spans="5:5">
      <c r="E635" s="386"/>
    </row>
    <row r="636" spans="5:5">
      <c r="E636" s="386"/>
    </row>
    <row r="637" spans="5:5">
      <c r="E637" s="386"/>
    </row>
    <row r="638" spans="5:5">
      <c r="E638" s="386"/>
    </row>
    <row r="639" spans="5:5">
      <c r="E639" s="386"/>
    </row>
    <row r="640" spans="5:5">
      <c r="E640" s="386"/>
    </row>
    <row r="641" spans="5:5">
      <c r="E641" s="386"/>
    </row>
    <row r="642" spans="5:5">
      <c r="E642" s="386"/>
    </row>
    <row r="643" spans="5:5">
      <c r="E643" s="386"/>
    </row>
    <row r="644" spans="5:5">
      <c r="E644" s="386"/>
    </row>
    <row r="645" spans="5:5">
      <c r="E645" s="386"/>
    </row>
    <row r="646" spans="5:5">
      <c r="E646" s="386"/>
    </row>
    <row r="647" spans="5:5">
      <c r="E647" s="386"/>
    </row>
    <row r="648" spans="5:5">
      <c r="E648" s="386"/>
    </row>
    <row r="649" spans="5:5">
      <c r="E649" s="386"/>
    </row>
    <row r="650" spans="5:5">
      <c r="E650" s="386"/>
    </row>
    <row r="651" spans="5:5">
      <c r="E651" s="386"/>
    </row>
    <row r="652" spans="5:5">
      <c r="E652" s="386"/>
    </row>
    <row r="653" spans="5:5">
      <c r="E653" s="386"/>
    </row>
    <row r="654" spans="5:5">
      <c r="E654" s="386"/>
    </row>
    <row r="655" spans="5:5">
      <c r="E655" s="386"/>
    </row>
    <row r="656" spans="5:5">
      <c r="E656" s="386"/>
    </row>
    <row r="657" spans="5:5">
      <c r="E657" s="386"/>
    </row>
    <row r="658" spans="5:5">
      <c r="E658" s="386"/>
    </row>
    <row r="659" spans="5:5">
      <c r="E659" s="386"/>
    </row>
    <row r="660" spans="5:5">
      <c r="E660" s="386"/>
    </row>
    <row r="661" spans="5:5">
      <c r="E661" s="386"/>
    </row>
    <row r="662" spans="5:5">
      <c r="E662" s="386"/>
    </row>
    <row r="663" spans="5:5">
      <c r="E663" s="386"/>
    </row>
    <row r="664" spans="5:5">
      <c r="E664" s="386"/>
    </row>
    <row r="665" spans="5:5">
      <c r="E665" s="386"/>
    </row>
    <row r="666" spans="5:5">
      <c r="E666" s="386"/>
    </row>
    <row r="667" spans="5:5">
      <c r="E667" s="386"/>
    </row>
    <row r="668" spans="5:5">
      <c r="E668" s="386"/>
    </row>
    <row r="669" spans="5:5">
      <c r="E669" s="386"/>
    </row>
    <row r="670" spans="5:5">
      <c r="E670" s="386"/>
    </row>
    <row r="671" spans="5:5">
      <c r="E671" s="386"/>
    </row>
    <row r="672" spans="5:5">
      <c r="E672" s="386"/>
    </row>
    <row r="673" spans="5:5">
      <c r="E673" s="386"/>
    </row>
    <row r="674" spans="5:5">
      <c r="E674" s="386"/>
    </row>
    <row r="675" spans="5:5">
      <c r="E675" s="386"/>
    </row>
    <row r="676" spans="5:5">
      <c r="E676" s="386"/>
    </row>
    <row r="677" spans="5:5">
      <c r="E677" s="386"/>
    </row>
    <row r="678" spans="5:5">
      <c r="E678" s="386"/>
    </row>
    <row r="679" spans="5:5">
      <c r="E679" s="386"/>
    </row>
    <row r="680" spans="5:5">
      <c r="E680" s="386"/>
    </row>
    <row r="681" spans="5:5">
      <c r="E681" s="386"/>
    </row>
    <row r="682" spans="5:5">
      <c r="E682" s="386"/>
    </row>
    <row r="683" spans="5:5">
      <c r="E683" s="386"/>
    </row>
    <row r="684" spans="5:5">
      <c r="E684" s="386"/>
    </row>
    <row r="685" spans="5:5">
      <c r="E685" s="386"/>
    </row>
    <row r="686" spans="5:5">
      <c r="E686" s="386"/>
    </row>
    <row r="687" spans="5:5">
      <c r="E687" s="386"/>
    </row>
    <row r="688" spans="5:5">
      <c r="E688" s="386"/>
    </row>
    <row r="689" spans="5:5">
      <c r="E689" s="386"/>
    </row>
    <row r="690" spans="5:5">
      <c r="E690" s="386"/>
    </row>
    <row r="691" spans="5:5">
      <c r="E691" s="386"/>
    </row>
    <row r="692" spans="5:5">
      <c r="E692" s="386"/>
    </row>
    <row r="693" spans="5:5">
      <c r="E693" s="386"/>
    </row>
    <row r="694" spans="5:5">
      <c r="E694" s="386"/>
    </row>
    <row r="695" spans="5:5">
      <c r="E695" s="386"/>
    </row>
    <row r="696" spans="5:5">
      <c r="E696" s="386"/>
    </row>
    <row r="697" spans="5:5">
      <c r="E697" s="386"/>
    </row>
    <row r="698" spans="5:5">
      <c r="E698" s="386"/>
    </row>
    <row r="699" spans="5:5">
      <c r="E699" s="386"/>
    </row>
    <row r="700" spans="5:5">
      <c r="E700" s="386"/>
    </row>
    <row r="701" spans="5:5">
      <c r="E701" s="386"/>
    </row>
    <row r="702" spans="5:5">
      <c r="E702" s="386"/>
    </row>
    <row r="703" spans="5:5">
      <c r="E703" s="386"/>
    </row>
    <row r="704" spans="5:5">
      <c r="E704" s="386"/>
    </row>
    <row r="705" spans="5:5">
      <c r="E705" s="386"/>
    </row>
    <row r="706" spans="5:5">
      <c r="E706" s="386"/>
    </row>
    <row r="707" spans="5:5">
      <c r="E707" s="386"/>
    </row>
    <row r="708" spans="5:5">
      <c r="E708" s="386"/>
    </row>
    <row r="709" spans="5:5">
      <c r="E709" s="386"/>
    </row>
    <row r="710" spans="5:5">
      <c r="E710" s="386"/>
    </row>
    <row r="711" spans="5:5">
      <c r="E711" s="386"/>
    </row>
    <row r="712" spans="5:5">
      <c r="E712" s="386"/>
    </row>
    <row r="713" spans="5:5">
      <c r="E713" s="386"/>
    </row>
    <row r="714" spans="5:5">
      <c r="E714" s="386"/>
    </row>
    <row r="715" spans="5:5">
      <c r="E715" s="386"/>
    </row>
    <row r="716" spans="5:5">
      <c r="E716" s="386"/>
    </row>
    <row r="717" spans="5:5">
      <c r="E717" s="386"/>
    </row>
    <row r="718" spans="5:5">
      <c r="E718" s="386"/>
    </row>
    <row r="719" spans="5:5">
      <c r="E719" s="386"/>
    </row>
    <row r="720" spans="5:5">
      <c r="E720" s="386"/>
    </row>
    <row r="721" spans="5:5">
      <c r="E721" s="386"/>
    </row>
    <row r="722" spans="5:5">
      <c r="E722" s="386"/>
    </row>
    <row r="723" spans="5:5">
      <c r="E723" s="386"/>
    </row>
    <row r="724" spans="5:5">
      <c r="E724" s="386"/>
    </row>
    <row r="725" spans="5:5">
      <c r="E725" s="386"/>
    </row>
    <row r="726" spans="5:5">
      <c r="E726" s="386"/>
    </row>
    <row r="727" spans="5:5">
      <c r="E727" s="386"/>
    </row>
    <row r="728" spans="5:5">
      <c r="E728" s="386"/>
    </row>
    <row r="729" spans="5:5">
      <c r="E729" s="386"/>
    </row>
    <row r="730" spans="5:5">
      <c r="E730" s="386"/>
    </row>
    <row r="731" spans="5:5">
      <c r="E731" s="386"/>
    </row>
    <row r="732" spans="5:5">
      <c r="E732" s="386"/>
    </row>
    <row r="733" spans="5:5">
      <c r="E733" s="386"/>
    </row>
    <row r="734" spans="5:5">
      <c r="E734" s="386"/>
    </row>
    <row r="735" spans="5:5">
      <c r="E735" s="386"/>
    </row>
    <row r="736" spans="5:5">
      <c r="E736" s="386"/>
    </row>
    <row r="737" spans="5:5">
      <c r="E737" s="386"/>
    </row>
    <row r="738" spans="5:5">
      <c r="E738" s="386"/>
    </row>
    <row r="739" spans="5:5">
      <c r="E739" s="386"/>
    </row>
    <row r="740" spans="5:5">
      <c r="E740" s="386"/>
    </row>
    <row r="741" spans="5:5">
      <c r="E741" s="386"/>
    </row>
    <row r="742" spans="5:5">
      <c r="E742" s="386"/>
    </row>
    <row r="743" spans="5:5">
      <c r="E743" s="386"/>
    </row>
    <row r="744" spans="5:5">
      <c r="E744" s="386"/>
    </row>
    <row r="745" spans="5:5">
      <c r="E745" s="386"/>
    </row>
    <row r="746" spans="5:5">
      <c r="E746" s="386"/>
    </row>
    <row r="747" spans="5:5">
      <c r="E747" s="386"/>
    </row>
    <row r="748" spans="5:5">
      <c r="E748" s="386"/>
    </row>
    <row r="749" spans="5:5">
      <c r="E749" s="386"/>
    </row>
    <row r="750" spans="5:5">
      <c r="E750" s="386"/>
    </row>
    <row r="751" spans="5:5">
      <c r="E751" s="386"/>
    </row>
    <row r="752" spans="5:5">
      <c r="E752" s="386"/>
    </row>
    <row r="753" spans="5:5">
      <c r="E753" s="386"/>
    </row>
    <row r="754" spans="5:5">
      <c r="E754" s="386"/>
    </row>
    <row r="755" spans="5:5">
      <c r="E755" s="386"/>
    </row>
    <row r="756" spans="5:5">
      <c r="E756" s="386"/>
    </row>
    <row r="757" spans="5:5">
      <c r="E757" s="386"/>
    </row>
    <row r="758" spans="5:5">
      <c r="E758" s="386"/>
    </row>
    <row r="759" spans="5:5">
      <c r="E759" s="386"/>
    </row>
    <row r="760" spans="5:5">
      <c r="E760" s="386"/>
    </row>
    <row r="761" spans="5:5">
      <c r="E761" s="386"/>
    </row>
    <row r="762" spans="5:5">
      <c r="E762" s="386"/>
    </row>
    <row r="763" spans="5:5">
      <c r="E763" s="386"/>
    </row>
    <row r="764" spans="5:5">
      <c r="E764" s="386"/>
    </row>
    <row r="765" spans="5:5">
      <c r="E765" s="386"/>
    </row>
    <row r="766" spans="5:5">
      <c r="E766" s="386"/>
    </row>
    <row r="767" spans="5:5">
      <c r="E767" s="386"/>
    </row>
    <row r="768" spans="5:5">
      <c r="E768" s="386"/>
    </row>
    <row r="769" spans="5:5">
      <c r="E769" s="386"/>
    </row>
    <row r="770" spans="5:5">
      <c r="E770" s="386"/>
    </row>
    <row r="771" spans="5:5">
      <c r="E771" s="386"/>
    </row>
    <row r="772" spans="5:5">
      <c r="E772" s="386"/>
    </row>
    <row r="773" spans="5:5">
      <c r="E773" s="386"/>
    </row>
    <row r="774" spans="5:5">
      <c r="E774" s="386"/>
    </row>
    <row r="775" spans="5:5">
      <c r="E775" s="386"/>
    </row>
    <row r="776" spans="5:5">
      <c r="E776" s="386"/>
    </row>
    <row r="777" spans="5:5">
      <c r="E777" s="386"/>
    </row>
    <row r="778" spans="5:5">
      <c r="E778" s="386"/>
    </row>
    <row r="779" spans="5:5">
      <c r="E779" s="386"/>
    </row>
    <row r="780" spans="5:5">
      <c r="E780" s="386"/>
    </row>
    <row r="781" spans="5:5">
      <c r="E781" s="386"/>
    </row>
    <row r="782" spans="5:5">
      <c r="E782" s="386"/>
    </row>
    <row r="783" spans="5:5">
      <c r="E783" s="386"/>
    </row>
    <row r="784" spans="5:5">
      <c r="E784" s="386"/>
    </row>
    <row r="785" spans="5:5">
      <c r="E785" s="386"/>
    </row>
    <row r="786" spans="5:5">
      <c r="E786" s="386"/>
    </row>
    <row r="787" spans="5:5">
      <c r="E787" s="386"/>
    </row>
    <row r="788" spans="5:5">
      <c r="E788" s="386"/>
    </row>
    <row r="789" spans="5:5">
      <c r="E789" s="386"/>
    </row>
    <row r="790" spans="5:5">
      <c r="E790" s="386"/>
    </row>
    <row r="791" spans="5:5">
      <c r="E791" s="386"/>
    </row>
    <row r="792" spans="5:5">
      <c r="E792" s="386"/>
    </row>
    <row r="793" spans="5:5">
      <c r="E793" s="386"/>
    </row>
    <row r="794" spans="5:5">
      <c r="E794" s="386"/>
    </row>
    <row r="795" spans="5:5">
      <c r="E795" s="386"/>
    </row>
    <row r="796" spans="5:5">
      <c r="E796" s="386"/>
    </row>
    <row r="797" spans="5:5">
      <c r="E797" s="386"/>
    </row>
    <row r="798" spans="5:5">
      <c r="E798" s="386"/>
    </row>
    <row r="799" spans="5:5">
      <c r="E799" s="386"/>
    </row>
    <row r="800" spans="5:5">
      <c r="E800" s="386"/>
    </row>
    <row r="801" spans="5:5">
      <c r="E801" s="386"/>
    </row>
    <row r="802" spans="5:5">
      <c r="E802" s="386"/>
    </row>
    <row r="803" spans="5:5">
      <c r="E803" s="386"/>
    </row>
    <row r="804" spans="5:5">
      <c r="E804" s="386"/>
    </row>
    <row r="805" spans="5:5">
      <c r="E805" s="386"/>
    </row>
    <row r="806" spans="5:5">
      <c r="E806" s="386"/>
    </row>
    <row r="807" spans="5:5">
      <c r="E807" s="386"/>
    </row>
    <row r="808" spans="5:5">
      <c r="E808" s="386"/>
    </row>
    <row r="809" spans="5:5">
      <c r="E809" s="386"/>
    </row>
    <row r="810" spans="5:5">
      <c r="E810" s="386"/>
    </row>
    <row r="811" spans="5:5">
      <c r="E811" s="386"/>
    </row>
    <row r="812" spans="5:5">
      <c r="E812" s="386"/>
    </row>
    <row r="813" spans="5:5">
      <c r="E813" s="386"/>
    </row>
    <row r="814" spans="5:5">
      <c r="E814" s="386"/>
    </row>
    <row r="815" spans="5:5">
      <c r="E815" s="386"/>
    </row>
    <row r="816" spans="5:5">
      <c r="E816" s="386"/>
    </row>
    <row r="817" spans="5:5">
      <c r="E817" s="386"/>
    </row>
    <row r="818" spans="5:5">
      <c r="E818" s="386"/>
    </row>
    <row r="819" spans="5:5">
      <c r="E819" s="386"/>
    </row>
    <row r="820" spans="5:5">
      <c r="E820" s="386"/>
    </row>
    <row r="821" spans="5:5">
      <c r="E821" s="386"/>
    </row>
    <row r="822" spans="5:5">
      <c r="E822" s="386"/>
    </row>
    <row r="823" spans="5:5">
      <c r="E823" s="386"/>
    </row>
    <row r="824" spans="5:5">
      <c r="E824" s="386"/>
    </row>
    <row r="825" spans="5:5">
      <c r="E825" s="386"/>
    </row>
    <row r="826" spans="5:5">
      <c r="E826" s="386"/>
    </row>
    <row r="827" spans="5:5">
      <c r="E827" s="386"/>
    </row>
    <row r="828" spans="5:5">
      <c r="E828" s="386"/>
    </row>
    <row r="829" spans="5:5">
      <c r="E829" s="386"/>
    </row>
    <row r="830" spans="5:5">
      <c r="E830" s="386"/>
    </row>
    <row r="831" spans="5:5">
      <c r="E831" s="386"/>
    </row>
    <row r="832" spans="5:5">
      <c r="E832" s="386"/>
    </row>
    <row r="833" spans="5:5">
      <c r="E833" s="386"/>
    </row>
    <row r="834" spans="5:5">
      <c r="E834" s="386"/>
    </row>
    <row r="835" spans="5:5">
      <c r="E835" s="386"/>
    </row>
    <row r="836" spans="5:5">
      <c r="E836" s="386"/>
    </row>
    <row r="837" spans="5:5">
      <c r="E837" s="386"/>
    </row>
    <row r="838" spans="5:5">
      <c r="E838" s="386"/>
    </row>
    <row r="839" spans="5:5">
      <c r="E839" s="386"/>
    </row>
    <row r="840" spans="5:5">
      <c r="E840" s="386"/>
    </row>
    <row r="841" spans="5:5">
      <c r="E841" s="386"/>
    </row>
    <row r="842" spans="5:5">
      <c r="E842" s="386"/>
    </row>
    <row r="843" spans="5:5">
      <c r="E843" s="386"/>
    </row>
    <row r="844" spans="5:5">
      <c r="E844" s="386"/>
    </row>
    <row r="845" spans="5:5">
      <c r="E845" s="386"/>
    </row>
    <row r="846" spans="5:5">
      <c r="E846" s="386"/>
    </row>
    <row r="847" spans="5:5">
      <c r="E847" s="386"/>
    </row>
    <row r="848" spans="5:5">
      <c r="E848" s="386"/>
    </row>
    <row r="849" spans="5:5">
      <c r="E849" s="386"/>
    </row>
    <row r="850" spans="5:5">
      <c r="E850" s="386"/>
    </row>
    <row r="851" spans="5:5">
      <c r="E851" s="386"/>
    </row>
    <row r="852" spans="5:5">
      <c r="E852" s="386"/>
    </row>
    <row r="853" spans="5:5">
      <c r="E853" s="386"/>
    </row>
    <row r="854" spans="5:5">
      <c r="E854" s="386"/>
    </row>
    <row r="855" spans="5:5">
      <c r="E855" s="386"/>
    </row>
    <row r="856" spans="5:5">
      <c r="E856" s="386"/>
    </row>
    <row r="857" spans="5:5">
      <c r="E857" s="386"/>
    </row>
    <row r="858" spans="5:5">
      <c r="E858" s="386"/>
    </row>
    <row r="859" spans="5:5">
      <c r="E859" s="386"/>
    </row>
    <row r="860" spans="5:5">
      <c r="E860" s="386"/>
    </row>
    <row r="861" spans="5:5">
      <c r="E861" s="386"/>
    </row>
    <row r="862" spans="5:5">
      <c r="E862" s="386"/>
    </row>
    <row r="863" spans="5:5">
      <c r="E863" s="386"/>
    </row>
    <row r="864" spans="5:5">
      <c r="E864" s="386"/>
    </row>
    <row r="865" spans="5:5">
      <c r="E865" s="386"/>
    </row>
    <row r="866" spans="5:5">
      <c r="E866" s="386"/>
    </row>
    <row r="867" spans="5:5">
      <c r="E867" s="386"/>
    </row>
    <row r="868" spans="5:5">
      <c r="E868" s="386"/>
    </row>
    <row r="869" spans="5:5">
      <c r="E869" s="386"/>
    </row>
    <row r="870" spans="5:5">
      <c r="E870" s="386"/>
    </row>
    <row r="871" spans="5:5">
      <c r="E871" s="386"/>
    </row>
    <row r="872" spans="5:5">
      <c r="E872" s="386"/>
    </row>
    <row r="873" spans="5:5">
      <c r="E873" s="386"/>
    </row>
    <row r="874" spans="5:5">
      <c r="E874" s="386"/>
    </row>
    <row r="875" spans="5:5">
      <c r="E875" s="386"/>
    </row>
    <row r="876" spans="5:5">
      <c r="E876" s="386"/>
    </row>
    <row r="877" spans="5:5">
      <c r="E877" s="386"/>
    </row>
    <row r="878" spans="5:5">
      <c r="E878" s="386"/>
    </row>
    <row r="879" spans="5:5">
      <c r="E879" s="386"/>
    </row>
    <row r="880" spans="5:5">
      <c r="E880" s="386"/>
    </row>
    <row r="881" spans="5:5">
      <c r="E881" s="386"/>
    </row>
    <row r="882" spans="5:5">
      <c r="E882" s="386"/>
    </row>
    <row r="883" spans="5:5">
      <c r="E883" s="386"/>
    </row>
    <row r="884" spans="5:5">
      <c r="E884" s="386"/>
    </row>
    <row r="885" spans="5:5">
      <c r="E885" s="386"/>
    </row>
    <row r="886" spans="5:5">
      <c r="E886" s="386"/>
    </row>
    <row r="887" spans="5:5">
      <c r="E887" s="386"/>
    </row>
    <row r="888" spans="5:5">
      <c r="E888" s="386"/>
    </row>
    <row r="889" spans="5:5">
      <c r="E889" s="386"/>
    </row>
    <row r="890" spans="5:5">
      <c r="E890" s="386"/>
    </row>
    <row r="891" spans="5:5">
      <c r="E891" s="386"/>
    </row>
    <row r="892" spans="5:5">
      <c r="E892" s="386"/>
    </row>
    <row r="893" spans="5:5">
      <c r="E893" s="386"/>
    </row>
    <row r="894" spans="5:5">
      <c r="E894" s="386"/>
    </row>
    <row r="895" spans="5:5">
      <c r="E895" s="386"/>
    </row>
    <row r="896" spans="5:5">
      <c r="E896" s="386"/>
    </row>
    <row r="897" spans="5:5">
      <c r="E897" s="386"/>
    </row>
    <row r="898" spans="5:5">
      <c r="E898" s="386"/>
    </row>
    <row r="899" spans="5:5">
      <c r="E899" s="386"/>
    </row>
    <row r="900" spans="5:5">
      <c r="E900" s="386"/>
    </row>
    <row r="901" spans="5:5">
      <c r="E901" s="386"/>
    </row>
    <row r="902" spans="5:5">
      <c r="E902" s="386"/>
    </row>
    <row r="903" spans="5:5">
      <c r="E903" s="386"/>
    </row>
    <row r="904" spans="5:5">
      <c r="E904" s="386"/>
    </row>
    <row r="905" spans="5:5">
      <c r="E905" s="386"/>
    </row>
    <row r="906" spans="5:5">
      <c r="E906" s="386"/>
    </row>
    <row r="907" spans="5:5">
      <c r="E907" s="386"/>
    </row>
    <row r="908" spans="5:5">
      <c r="E908" s="386"/>
    </row>
    <row r="909" spans="5:5">
      <c r="E909" s="386"/>
    </row>
    <row r="910" spans="5:5">
      <c r="E910" s="386"/>
    </row>
    <row r="911" spans="5:5">
      <c r="E911" s="386"/>
    </row>
    <row r="912" spans="5:5">
      <c r="E912" s="386"/>
    </row>
    <row r="913" spans="5:5">
      <c r="E913" s="386"/>
    </row>
    <row r="914" spans="5:5">
      <c r="E914" s="386"/>
    </row>
    <row r="915" spans="5:5">
      <c r="E915" s="386"/>
    </row>
    <row r="916" spans="5:5">
      <c r="E916" s="386"/>
    </row>
    <row r="917" spans="5:5">
      <c r="E917" s="386"/>
    </row>
    <row r="918" spans="5:5">
      <c r="E918" s="386"/>
    </row>
    <row r="919" spans="5:5">
      <c r="E919" s="386"/>
    </row>
    <row r="920" spans="5:5">
      <c r="E920" s="386"/>
    </row>
    <row r="921" spans="5:5">
      <c r="E921" s="386"/>
    </row>
    <row r="922" spans="5:5">
      <c r="E922" s="386"/>
    </row>
    <row r="923" spans="5:5">
      <c r="E923" s="386"/>
    </row>
    <row r="924" spans="5:5">
      <c r="E924" s="386"/>
    </row>
    <row r="925" spans="5:5">
      <c r="E925" s="386"/>
    </row>
    <row r="926" spans="5:5">
      <c r="E926" s="386"/>
    </row>
    <row r="927" spans="5:5">
      <c r="E927" s="386"/>
    </row>
    <row r="928" spans="5:5">
      <c r="E928" s="386"/>
    </row>
    <row r="929" spans="5:5">
      <c r="E929" s="386"/>
    </row>
    <row r="930" spans="5:5">
      <c r="E930" s="386"/>
    </row>
    <row r="931" spans="5:5">
      <c r="E931" s="386"/>
    </row>
    <row r="932" spans="5:5">
      <c r="E932" s="386"/>
    </row>
    <row r="933" spans="5:5">
      <c r="E933" s="386"/>
    </row>
    <row r="934" spans="5:5">
      <c r="E934" s="386"/>
    </row>
    <row r="935" spans="5:5">
      <c r="E935" s="386"/>
    </row>
    <row r="936" spans="5:5">
      <c r="E936" s="386"/>
    </row>
    <row r="937" spans="5:5">
      <c r="E937" s="386"/>
    </row>
    <row r="938" spans="5:5">
      <c r="E938" s="386"/>
    </row>
    <row r="939" spans="5:5">
      <c r="E939" s="386"/>
    </row>
    <row r="940" spans="5:5">
      <c r="E940" s="386"/>
    </row>
    <row r="941" spans="5:5">
      <c r="E941" s="386"/>
    </row>
    <row r="942" spans="5:5">
      <c r="E942" s="386"/>
    </row>
    <row r="943" spans="5:5">
      <c r="E943" s="386"/>
    </row>
    <row r="944" spans="5:5">
      <c r="E944" s="386"/>
    </row>
    <row r="945" spans="5:5">
      <c r="E945" s="386"/>
    </row>
    <row r="946" spans="5:5">
      <c r="E946" s="386"/>
    </row>
    <row r="947" spans="5:5">
      <c r="E947" s="386"/>
    </row>
    <row r="948" spans="5:5">
      <c r="E948" s="386"/>
    </row>
    <row r="949" spans="5:5">
      <c r="E949" s="386"/>
    </row>
    <row r="950" spans="5:5">
      <c r="E950" s="386"/>
    </row>
    <row r="951" spans="5:5">
      <c r="E951" s="386"/>
    </row>
    <row r="952" spans="5:5">
      <c r="E952" s="386"/>
    </row>
    <row r="953" spans="5:5">
      <c r="E953" s="386"/>
    </row>
    <row r="954" spans="5:5">
      <c r="E954" s="386"/>
    </row>
    <row r="955" spans="5:5">
      <c r="E955" s="386"/>
    </row>
    <row r="956" spans="5:5">
      <c r="E956" s="386"/>
    </row>
    <row r="957" spans="5:5">
      <c r="E957" s="386"/>
    </row>
    <row r="958" spans="5:5">
      <c r="E958" s="386"/>
    </row>
    <row r="959" spans="5:5">
      <c r="E959" s="386"/>
    </row>
    <row r="960" spans="5:5">
      <c r="E960" s="386"/>
    </row>
    <row r="961" spans="5:5">
      <c r="E961" s="386"/>
    </row>
    <row r="962" spans="5:5">
      <c r="E962" s="386"/>
    </row>
    <row r="963" spans="5:5">
      <c r="E963" s="386"/>
    </row>
    <row r="964" spans="5:5">
      <c r="E964" s="386"/>
    </row>
    <row r="965" spans="5:5">
      <c r="E965" s="386"/>
    </row>
    <row r="966" spans="5:5">
      <c r="E966" s="386"/>
    </row>
    <row r="967" spans="5:5">
      <c r="E967" s="386"/>
    </row>
    <row r="968" spans="5:5">
      <c r="E968" s="386"/>
    </row>
    <row r="969" spans="5:5">
      <c r="E969" s="386"/>
    </row>
    <row r="970" spans="5:5">
      <c r="E970" s="386"/>
    </row>
    <row r="971" spans="5:5">
      <c r="E971" s="386"/>
    </row>
    <row r="972" spans="5:5">
      <c r="E972" s="386"/>
    </row>
    <row r="973" spans="5:5">
      <c r="E973" s="386"/>
    </row>
    <row r="974" spans="5:5">
      <c r="E974" s="386"/>
    </row>
    <row r="975" spans="5:5">
      <c r="E975" s="386"/>
    </row>
    <row r="976" spans="5:5">
      <c r="E976" s="386"/>
    </row>
    <row r="977" spans="5:5">
      <c r="E977" s="386"/>
    </row>
    <row r="978" spans="5:5">
      <c r="E978" s="386"/>
    </row>
    <row r="979" spans="5:5">
      <c r="E979" s="386"/>
    </row>
    <row r="980" spans="5:5">
      <c r="E980" s="386"/>
    </row>
    <row r="981" spans="5:5">
      <c r="E981" s="386"/>
    </row>
    <row r="982" spans="5:5">
      <c r="E982" s="386"/>
    </row>
    <row r="983" spans="5:5">
      <c r="E983" s="386"/>
    </row>
    <row r="984" spans="5:5">
      <c r="E984" s="386"/>
    </row>
    <row r="985" spans="5:5">
      <c r="E985" s="386"/>
    </row>
    <row r="986" spans="5:5">
      <c r="E986" s="386"/>
    </row>
    <row r="987" spans="5:5">
      <c r="E987" s="386"/>
    </row>
    <row r="988" spans="5:5">
      <c r="E988" s="386"/>
    </row>
    <row r="989" spans="5:5">
      <c r="E989" s="386"/>
    </row>
    <row r="990" spans="5:5">
      <c r="E990" s="386"/>
    </row>
    <row r="991" spans="5:5">
      <c r="E991" s="386"/>
    </row>
    <row r="992" spans="5:5">
      <c r="E992" s="386"/>
    </row>
    <row r="993" spans="5:5">
      <c r="E993" s="386"/>
    </row>
    <row r="994" spans="5:5">
      <c r="E994" s="386"/>
    </row>
    <row r="995" spans="5:5">
      <c r="E995" s="386"/>
    </row>
    <row r="996" spans="5:5">
      <c r="E996" s="386"/>
    </row>
    <row r="997" spans="5:5">
      <c r="E997" s="386"/>
    </row>
    <row r="998" spans="5:5">
      <c r="E998" s="386"/>
    </row>
    <row r="999" spans="5:5">
      <c r="E999" s="386"/>
    </row>
    <row r="1000" spans="5:5">
      <c r="E1000" s="386"/>
    </row>
    <row r="1001" spans="5:5">
      <c r="E1001" s="386"/>
    </row>
    <row r="1002" spans="5:5">
      <c r="E1002" s="386"/>
    </row>
    <row r="1003" spans="5:5">
      <c r="E1003" s="386"/>
    </row>
    <row r="1004" spans="5:5">
      <c r="E1004" s="386"/>
    </row>
    <row r="1005" spans="5:5">
      <c r="E1005" s="386"/>
    </row>
    <row r="1006" spans="5:5">
      <c r="E1006" s="386"/>
    </row>
    <row r="1007" spans="5:5">
      <c r="E1007" s="386"/>
    </row>
    <row r="1008" spans="5:5">
      <c r="E1008" s="386"/>
    </row>
    <row r="1009" spans="5:5">
      <c r="E1009" s="386"/>
    </row>
    <row r="1010" spans="5:5">
      <c r="E1010" s="386"/>
    </row>
    <row r="1011" spans="5:5">
      <c r="E1011" s="386"/>
    </row>
    <row r="1012" spans="5:5">
      <c r="E1012" s="386"/>
    </row>
    <row r="1013" spans="5:5">
      <c r="E1013" s="386"/>
    </row>
    <row r="1014" spans="5:5">
      <c r="E1014" s="386"/>
    </row>
    <row r="1015" spans="5:5">
      <c r="E1015" s="386"/>
    </row>
    <row r="1016" spans="5:5">
      <c r="E1016" s="386"/>
    </row>
    <row r="1017" spans="5:5">
      <c r="E1017" s="386"/>
    </row>
    <row r="1018" spans="5:5">
      <c r="E1018" s="386"/>
    </row>
    <row r="1019" spans="5:5">
      <c r="E1019" s="386"/>
    </row>
    <row r="1020" spans="5:5">
      <c r="E1020" s="386"/>
    </row>
    <row r="1021" spans="5:5">
      <c r="E1021" s="386"/>
    </row>
    <row r="1022" spans="5:5">
      <c r="E1022" s="386"/>
    </row>
    <row r="1023" spans="5:5">
      <c r="E1023" s="386"/>
    </row>
    <row r="1024" spans="5:5">
      <c r="E1024" s="386"/>
    </row>
    <row r="1025" spans="5:5">
      <c r="E1025" s="386"/>
    </row>
    <row r="1026" spans="5:5">
      <c r="E1026" s="386"/>
    </row>
    <row r="1027" spans="5:5">
      <c r="E1027" s="386"/>
    </row>
    <row r="1028" spans="5:5">
      <c r="E1028" s="386"/>
    </row>
    <row r="1029" spans="5:5">
      <c r="E1029" s="386"/>
    </row>
    <row r="1030" spans="5:5">
      <c r="E1030" s="386"/>
    </row>
    <row r="1031" spans="5:5">
      <c r="E1031" s="386"/>
    </row>
    <row r="1032" spans="5:5">
      <c r="E1032" s="386"/>
    </row>
    <row r="1033" spans="5:5">
      <c r="E1033" s="386"/>
    </row>
    <row r="1034" spans="5:5">
      <c r="E1034" s="386"/>
    </row>
    <row r="1035" spans="5:5">
      <c r="E1035" s="386"/>
    </row>
    <row r="1036" spans="5:5">
      <c r="E1036" s="386"/>
    </row>
    <row r="1037" spans="5:5">
      <c r="E1037" s="386"/>
    </row>
    <row r="1038" spans="5:5">
      <c r="E1038" s="386"/>
    </row>
    <row r="1039" spans="5:5">
      <c r="E1039" s="386"/>
    </row>
    <row r="1040" spans="5:5">
      <c r="E1040" s="386"/>
    </row>
    <row r="1041" spans="5:5">
      <c r="E1041" s="386"/>
    </row>
    <row r="1042" spans="5:5">
      <c r="E1042" s="386"/>
    </row>
    <row r="1043" spans="5:5">
      <c r="E1043" s="386"/>
    </row>
    <row r="1044" spans="5:5">
      <c r="E1044" s="386"/>
    </row>
    <row r="1045" spans="5:5">
      <c r="E1045" s="386"/>
    </row>
    <row r="1046" spans="5:5">
      <c r="E1046" s="386"/>
    </row>
    <row r="1047" spans="5:5">
      <c r="E1047" s="386"/>
    </row>
    <row r="1048" spans="5:5">
      <c r="E1048" s="386"/>
    </row>
    <row r="1049" spans="5:5">
      <c r="E1049" s="386"/>
    </row>
    <row r="1050" spans="5:5">
      <c r="E1050" s="386"/>
    </row>
    <row r="1051" spans="5:5">
      <c r="E1051" s="386"/>
    </row>
    <row r="1052" spans="5:5">
      <c r="E1052" s="386"/>
    </row>
    <row r="1053" spans="5:5">
      <c r="E1053" s="386"/>
    </row>
    <row r="1054" spans="5:5">
      <c r="E1054" s="386"/>
    </row>
    <row r="1055" spans="5:5">
      <c r="E1055" s="386"/>
    </row>
    <row r="1056" spans="5:5">
      <c r="E1056" s="386"/>
    </row>
    <row r="1057" spans="5:5">
      <c r="E1057" s="386"/>
    </row>
    <row r="1058" spans="5:5">
      <c r="E1058" s="386"/>
    </row>
    <row r="1059" spans="5:5">
      <c r="E1059" s="386"/>
    </row>
    <row r="1060" spans="5:5">
      <c r="E1060" s="386"/>
    </row>
    <row r="1061" spans="5:5">
      <c r="E1061" s="386"/>
    </row>
    <row r="1062" spans="5:5">
      <c r="E1062" s="386"/>
    </row>
    <row r="1063" spans="5:5">
      <c r="E1063" s="386"/>
    </row>
    <row r="1064" spans="5:5">
      <c r="E1064" s="386"/>
    </row>
    <row r="1065" spans="5:5">
      <c r="E1065" s="386"/>
    </row>
    <row r="1066" spans="5:5">
      <c r="E1066" s="386"/>
    </row>
    <row r="1067" spans="5:5">
      <c r="E1067" s="386"/>
    </row>
    <row r="1068" spans="5:5">
      <c r="E1068" s="386"/>
    </row>
    <row r="1069" spans="5:5">
      <c r="E1069" s="386"/>
    </row>
    <row r="1070" spans="5:5">
      <c r="E1070" s="386"/>
    </row>
    <row r="1071" spans="5:5">
      <c r="E1071" s="386"/>
    </row>
    <row r="1072" spans="5:5">
      <c r="E1072" s="386"/>
    </row>
    <row r="1073" spans="5:5">
      <c r="E1073" s="386"/>
    </row>
    <row r="1074" spans="5:5">
      <c r="E1074" s="386"/>
    </row>
    <row r="1075" spans="5:5">
      <c r="E1075" s="386"/>
    </row>
    <row r="1076" spans="5:5">
      <c r="E1076" s="386"/>
    </row>
    <row r="1077" spans="5:5">
      <c r="E1077" s="386"/>
    </row>
    <row r="1078" spans="5:5">
      <c r="E1078" s="386"/>
    </row>
    <row r="1079" spans="5:5">
      <c r="E1079" s="386"/>
    </row>
    <row r="1080" spans="5:5">
      <c r="E1080" s="386"/>
    </row>
    <row r="1081" spans="5:5">
      <c r="E1081" s="386"/>
    </row>
    <row r="1082" spans="5:5">
      <c r="E1082" s="386"/>
    </row>
    <row r="1083" spans="5:5">
      <c r="E1083" s="386"/>
    </row>
    <row r="1084" spans="5:5">
      <c r="E1084" s="386"/>
    </row>
    <row r="1085" spans="5:5">
      <c r="E1085" s="386"/>
    </row>
    <row r="1086" spans="5:5">
      <c r="E1086" s="386"/>
    </row>
    <row r="1087" spans="5:5">
      <c r="E1087" s="386"/>
    </row>
    <row r="1088" spans="5:5">
      <c r="E1088" s="386"/>
    </row>
    <row r="1089" spans="5:5">
      <c r="E1089" s="386"/>
    </row>
    <row r="1090" spans="5:5">
      <c r="E1090" s="386"/>
    </row>
    <row r="1091" spans="5:5">
      <c r="E1091" s="386"/>
    </row>
    <row r="1092" spans="5:5">
      <c r="E1092" s="386"/>
    </row>
    <row r="1093" spans="5:5">
      <c r="E1093" s="386"/>
    </row>
    <row r="1094" spans="5:5">
      <c r="E1094" s="386"/>
    </row>
    <row r="1095" spans="5:5">
      <c r="E1095" s="386"/>
    </row>
    <row r="1096" spans="5:5">
      <c r="E1096" s="386"/>
    </row>
    <row r="1097" spans="5:5">
      <c r="E1097" s="386"/>
    </row>
    <row r="1098" spans="5:5">
      <c r="E1098" s="386"/>
    </row>
    <row r="1099" spans="5:5">
      <c r="E1099" s="386"/>
    </row>
    <row r="1100" spans="5:5">
      <c r="E1100" s="386"/>
    </row>
    <row r="1101" spans="5:5">
      <c r="E1101" s="386"/>
    </row>
    <row r="1102" spans="5:5">
      <c r="E1102" s="386"/>
    </row>
    <row r="1103" spans="5:5">
      <c r="E1103" s="386"/>
    </row>
    <row r="1104" spans="5:5">
      <c r="E1104" s="386"/>
    </row>
    <row r="1105" spans="5:5">
      <c r="E1105" s="386"/>
    </row>
    <row r="1106" spans="5:5">
      <c r="E1106" s="386"/>
    </row>
    <row r="1107" spans="5:5">
      <c r="E1107" s="386"/>
    </row>
    <row r="1108" spans="5:5">
      <c r="E1108" s="386"/>
    </row>
    <row r="1109" spans="5:5">
      <c r="E1109" s="386"/>
    </row>
    <row r="1110" spans="5:5">
      <c r="E1110" s="386"/>
    </row>
    <row r="1111" spans="5:5">
      <c r="E1111" s="386"/>
    </row>
    <row r="1112" spans="5:5">
      <c r="E1112" s="386"/>
    </row>
    <row r="1113" spans="5:5">
      <c r="E1113" s="386"/>
    </row>
    <row r="1114" spans="5:5">
      <c r="E1114" s="386"/>
    </row>
    <row r="1115" spans="5:5">
      <c r="E1115" s="386"/>
    </row>
    <row r="1116" spans="5:5">
      <c r="E1116" s="386"/>
    </row>
    <row r="1117" spans="5:5">
      <c r="E1117" s="386"/>
    </row>
    <row r="1118" spans="5:5">
      <c r="E1118" s="386"/>
    </row>
    <row r="1119" spans="5:5">
      <c r="E1119" s="386"/>
    </row>
    <row r="1120" spans="5:5">
      <c r="E1120" s="386"/>
    </row>
    <row r="1121" spans="5:5">
      <c r="E1121" s="386"/>
    </row>
    <row r="1122" spans="5:5">
      <c r="E1122" s="386"/>
    </row>
    <row r="1123" spans="5:5">
      <c r="E1123" s="386"/>
    </row>
    <row r="1124" spans="5:5">
      <c r="E1124" s="386"/>
    </row>
    <row r="1125" spans="5:5">
      <c r="E1125" s="386"/>
    </row>
    <row r="1126" spans="5:5">
      <c r="E1126" s="386"/>
    </row>
    <row r="1127" spans="5:5">
      <c r="E1127" s="386"/>
    </row>
    <row r="1128" spans="5:5">
      <c r="E1128" s="386"/>
    </row>
    <row r="1129" spans="5:5">
      <c r="E1129" s="386"/>
    </row>
    <row r="1130" spans="5:5">
      <c r="E1130" s="386"/>
    </row>
    <row r="1131" spans="5:5">
      <c r="E1131" s="386"/>
    </row>
    <row r="1132" spans="5:5">
      <c r="E1132" s="386"/>
    </row>
    <row r="1133" spans="5:5">
      <c r="E1133" s="386"/>
    </row>
    <row r="1134" spans="5:5">
      <c r="E1134" s="386"/>
    </row>
    <row r="1135" spans="5:5">
      <c r="E1135" s="386"/>
    </row>
    <row r="1136" spans="5:5">
      <c r="E1136" s="386"/>
    </row>
    <row r="1137" spans="5:5">
      <c r="E1137" s="386"/>
    </row>
    <row r="1138" spans="5:5">
      <c r="E1138" s="386"/>
    </row>
    <row r="1139" spans="5:5">
      <c r="E1139" s="386"/>
    </row>
    <row r="1140" spans="5:5">
      <c r="E1140" s="386"/>
    </row>
    <row r="1141" spans="5:5">
      <c r="E1141" s="386"/>
    </row>
    <row r="1142" spans="5:5">
      <c r="E1142" s="386"/>
    </row>
    <row r="1143" spans="5:5">
      <c r="E1143" s="386"/>
    </row>
    <row r="1144" spans="5:5">
      <c r="E1144" s="386"/>
    </row>
    <row r="1145" spans="5:5">
      <c r="E1145" s="386"/>
    </row>
    <row r="1146" spans="5:5">
      <c r="E1146" s="386"/>
    </row>
    <row r="1147" spans="5:5">
      <c r="E1147" s="386"/>
    </row>
    <row r="1148" spans="5:5">
      <c r="E1148" s="386"/>
    </row>
    <row r="1149" spans="5:5">
      <c r="E1149" s="386"/>
    </row>
    <row r="1150" spans="5:5">
      <c r="E1150" s="386"/>
    </row>
    <row r="1151" spans="5:5">
      <c r="E1151" s="386"/>
    </row>
    <row r="1152" spans="5:5">
      <c r="E1152" s="386"/>
    </row>
    <row r="1153" spans="5:5">
      <c r="E1153" s="386"/>
    </row>
    <row r="1154" spans="5:5">
      <c r="E1154" s="386"/>
    </row>
    <row r="1155" spans="5:5">
      <c r="E1155" s="386"/>
    </row>
    <row r="1156" spans="5:5">
      <c r="E1156" s="386"/>
    </row>
    <row r="1157" spans="5:5">
      <c r="E1157" s="386"/>
    </row>
    <row r="1158" spans="5:5">
      <c r="E1158" s="386"/>
    </row>
    <row r="1159" spans="5:5">
      <c r="E1159" s="386"/>
    </row>
    <row r="1160" spans="5:5">
      <c r="E1160" s="386"/>
    </row>
    <row r="1161" spans="5:5">
      <c r="E1161" s="386"/>
    </row>
    <row r="1162" spans="5:5">
      <c r="E1162" s="386"/>
    </row>
    <row r="1163" spans="5:5">
      <c r="E1163" s="386"/>
    </row>
    <row r="1164" spans="5:5">
      <c r="E1164" s="386"/>
    </row>
    <row r="1165" spans="5:5">
      <c r="E1165" s="386"/>
    </row>
    <row r="1166" spans="5:5">
      <c r="E1166" s="386"/>
    </row>
    <row r="1167" spans="5:5">
      <c r="E1167" s="386"/>
    </row>
    <row r="1168" spans="5:5">
      <c r="E1168" s="386"/>
    </row>
    <row r="1169" spans="5:5">
      <c r="E1169" s="386"/>
    </row>
    <row r="1170" spans="5:5">
      <c r="E1170" s="386"/>
    </row>
    <row r="1171" spans="5:5">
      <c r="E1171" s="386"/>
    </row>
    <row r="1172" spans="5:5">
      <c r="E1172" s="386"/>
    </row>
    <row r="1173" spans="5:5">
      <c r="E1173" s="386"/>
    </row>
    <row r="1174" spans="5:5">
      <c r="E1174" s="386"/>
    </row>
    <row r="1175" spans="5:5">
      <c r="E1175" s="386"/>
    </row>
    <row r="1176" spans="5:5">
      <c r="E1176" s="386"/>
    </row>
    <row r="1177" spans="5:5">
      <c r="E1177" s="386"/>
    </row>
    <row r="1178" spans="5:5">
      <c r="E1178" s="386"/>
    </row>
    <row r="1179" spans="5:5">
      <c r="E1179" s="386"/>
    </row>
    <row r="1180" spans="5:5">
      <c r="E1180" s="386"/>
    </row>
    <row r="1181" spans="5:5">
      <c r="E1181" s="386"/>
    </row>
    <row r="1182" spans="5:5">
      <c r="E1182" s="386"/>
    </row>
    <row r="1183" spans="5:5">
      <c r="E1183" s="386"/>
    </row>
    <row r="1184" spans="5:5">
      <c r="E1184" s="386"/>
    </row>
    <row r="1185" spans="5:5">
      <c r="E1185" s="386"/>
    </row>
    <row r="1186" spans="5:5">
      <c r="E1186" s="386"/>
    </row>
    <row r="1187" spans="5:5">
      <c r="E1187" s="386"/>
    </row>
    <row r="1188" spans="5:5">
      <c r="E1188" s="386"/>
    </row>
    <row r="1189" spans="5:5">
      <c r="E1189" s="386"/>
    </row>
    <row r="1190" spans="5:5">
      <c r="E1190" s="386"/>
    </row>
    <row r="1191" spans="5:5">
      <c r="E1191" s="386"/>
    </row>
    <row r="1192" spans="5:5">
      <c r="E1192" s="386"/>
    </row>
    <row r="1193" spans="5:5">
      <c r="E1193" s="386"/>
    </row>
    <row r="1194" spans="5:5">
      <c r="E1194" s="386"/>
    </row>
    <row r="1195" spans="5:5">
      <c r="E1195" s="386"/>
    </row>
    <row r="1196" spans="5:5">
      <c r="E1196" s="386"/>
    </row>
    <row r="1197" spans="5:5">
      <c r="E1197" s="386"/>
    </row>
    <row r="1198" spans="5:5">
      <c r="E1198" s="386"/>
    </row>
    <row r="1199" spans="5:5">
      <c r="E1199" s="386"/>
    </row>
    <row r="1200" spans="5:5">
      <c r="E1200" s="386"/>
    </row>
    <row r="1201" spans="5:5">
      <c r="E1201" s="386"/>
    </row>
    <row r="1202" spans="5:5">
      <c r="E1202" s="386"/>
    </row>
    <row r="1203" spans="5:5">
      <c r="E1203" s="386"/>
    </row>
    <row r="1204" spans="5:5">
      <c r="E1204" s="386"/>
    </row>
    <row r="1205" spans="5:5">
      <c r="E1205" s="386"/>
    </row>
    <row r="1206" spans="5:5">
      <c r="E1206" s="386"/>
    </row>
    <row r="1207" spans="5:5">
      <c r="E1207" s="386"/>
    </row>
    <row r="1208" spans="5:5">
      <c r="E1208" s="386"/>
    </row>
    <row r="1209" spans="5:5">
      <c r="E1209" s="386"/>
    </row>
    <row r="1210" spans="5:5">
      <c r="E1210" s="386"/>
    </row>
    <row r="1211" spans="5:5">
      <c r="E1211" s="386"/>
    </row>
    <row r="1212" spans="5:5">
      <c r="E1212" s="386"/>
    </row>
    <row r="1213" spans="5:5">
      <c r="E1213" s="386"/>
    </row>
    <row r="1214" spans="5:5">
      <c r="E1214" s="386"/>
    </row>
    <row r="1215" spans="5:5">
      <c r="E1215" s="386"/>
    </row>
    <row r="1216" spans="5:5">
      <c r="E1216" s="386"/>
    </row>
    <row r="1217" spans="5:5">
      <c r="E1217" s="386"/>
    </row>
    <row r="1218" spans="5:5">
      <c r="E1218" s="386"/>
    </row>
    <row r="1219" spans="5:5">
      <c r="E1219" s="386"/>
    </row>
    <row r="1220" spans="5:5">
      <c r="E1220" s="386"/>
    </row>
    <row r="1221" spans="5:5">
      <c r="E1221" s="386"/>
    </row>
    <row r="1222" spans="5:5">
      <c r="E1222" s="386"/>
    </row>
    <row r="1223" spans="5:5">
      <c r="E1223" s="386"/>
    </row>
    <row r="1224" spans="5:5">
      <c r="E1224" s="386"/>
    </row>
    <row r="1225" spans="5:5">
      <c r="E1225" s="386"/>
    </row>
    <row r="1226" spans="5:5">
      <c r="E1226" s="386"/>
    </row>
    <row r="1227" spans="5:5">
      <c r="E1227" s="386"/>
    </row>
    <row r="1228" spans="5:5">
      <c r="E1228" s="386"/>
    </row>
    <row r="1229" spans="5:5">
      <c r="E1229" s="386"/>
    </row>
    <row r="1230" spans="5:5">
      <c r="E1230" s="386"/>
    </row>
    <row r="1231" spans="5:5">
      <c r="E1231" s="386"/>
    </row>
    <row r="1232" spans="5:5">
      <c r="E1232" s="386"/>
    </row>
    <row r="1233" spans="5:5">
      <c r="E1233" s="386"/>
    </row>
    <row r="1234" spans="5:5">
      <c r="E1234" s="386"/>
    </row>
    <row r="1235" spans="5:5">
      <c r="E1235" s="386"/>
    </row>
    <row r="1236" spans="5:5">
      <c r="E1236" s="386"/>
    </row>
    <row r="1237" spans="5:5">
      <c r="E1237" s="386"/>
    </row>
    <row r="1238" spans="5:5">
      <c r="E1238" s="386"/>
    </row>
    <row r="1239" spans="5:5">
      <c r="E1239" s="386"/>
    </row>
    <row r="1240" spans="5:5">
      <c r="E1240" s="386"/>
    </row>
    <row r="1241" spans="5:5">
      <c r="E1241" s="386"/>
    </row>
    <row r="1242" spans="5:5">
      <c r="E1242" s="386"/>
    </row>
    <row r="1243" spans="5:5">
      <c r="E1243" s="386"/>
    </row>
    <row r="1244" spans="5:5">
      <c r="E1244" s="386"/>
    </row>
    <row r="1245" spans="5:5">
      <c r="E1245" s="386"/>
    </row>
    <row r="1246" spans="5:5">
      <c r="E1246" s="386"/>
    </row>
    <row r="1247" spans="5:5">
      <c r="E1247" s="386"/>
    </row>
    <row r="1248" spans="5:5">
      <c r="E1248" s="386"/>
    </row>
    <row r="1249" spans="5:5">
      <c r="E1249" s="386"/>
    </row>
    <row r="1250" spans="5:5">
      <c r="E1250" s="386"/>
    </row>
    <row r="1251" spans="5:5">
      <c r="E1251" s="386"/>
    </row>
    <row r="1252" spans="5:5">
      <c r="E1252" s="386"/>
    </row>
    <row r="1253" spans="5:5">
      <c r="E1253" s="386"/>
    </row>
    <row r="1254" spans="5:5">
      <c r="E1254" s="386"/>
    </row>
    <row r="1255" spans="5:5">
      <c r="E1255" s="386"/>
    </row>
    <row r="1256" spans="5:5">
      <c r="E1256" s="386"/>
    </row>
    <row r="1257" spans="5:5">
      <c r="E1257" s="386"/>
    </row>
    <row r="1258" spans="5:5">
      <c r="E1258" s="386"/>
    </row>
    <row r="1259" spans="5:5">
      <c r="E1259" s="386"/>
    </row>
    <row r="1260" spans="5:5">
      <c r="E1260" s="386"/>
    </row>
    <row r="1261" spans="5:5">
      <c r="E1261" s="386"/>
    </row>
    <row r="1262" spans="5:5">
      <c r="E1262" s="386"/>
    </row>
    <row r="1263" spans="5:5">
      <c r="E1263" s="386"/>
    </row>
    <row r="1264" spans="5:5">
      <c r="E1264" s="386"/>
    </row>
    <row r="1265" spans="5:5">
      <c r="E1265" s="386"/>
    </row>
    <row r="1266" spans="5:5">
      <c r="E1266" s="386"/>
    </row>
    <row r="1267" spans="5:5">
      <c r="E1267" s="386"/>
    </row>
    <row r="1268" spans="5:5">
      <c r="E1268" s="386"/>
    </row>
    <row r="1269" spans="5:5">
      <c r="E1269" s="386"/>
    </row>
    <row r="1270" spans="5:5">
      <c r="E1270" s="386"/>
    </row>
    <row r="1271" spans="5:5">
      <c r="E1271" s="386"/>
    </row>
    <row r="1272" spans="5:5">
      <c r="E1272" s="386"/>
    </row>
    <row r="1273" spans="5:5">
      <c r="E1273" s="386"/>
    </row>
    <row r="1274" spans="5:5">
      <c r="E1274" s="386"/>
    </row>
    <row r="1275" spans="5:5">
      <c r="E1275" s="386"/>
    </row>
    <row r="1276" spans="5:5">
      <c r="E1276" s="386"/>
    </row>
    <row r="1277" spans="5:5">
      <c r="E1277" s="386"/>
    </row>
    <row r="1278" spans="5:5">
      <c r="E1278" s="386"/>
    </row>
    <row r="1279" spans="5:5">
      <c r="E1279" s="386"/>
    </row>
    <row r="1280" spans="5:5">
      <c r="E1280" s="386"/>
    </row>
    <row r="1281" spans="5:5">
      <c r="E1281" s="386"/>
    </row>
    <row r="1282" spans="5:5">
      <c r="E1282" s="386"/>
    </row>
    <row r="1283" spans="5:5">
      <c r="E1283" s="386"/>
    </row>
    <row r="1284" spans="5:5">
      <c r="E1284" s="386"/>
    </row>
    <row r="1285" spans="5:5">
      <c r="E1285" s="386"/>
    </row>
    <row r="1286" spans="5:5">
      <c r="E1286" s="386"/>
    </row>
    <row r="1287" spans="5:5">
      <c r="E1287" s="386"/>
    </row>
    <row r="1288" spans="5:5">
      <c r="E1288" s="386"/>
    </row>
    <row r="1289" spans="5:5">
      <c r="E1289" s="386"/>
    </row>
    <row r="1290" spans="5:5">
      <c r="E1290" s="386"/>
    </row>
    <row r="1291" spans="5:5">
      <c r="E1291" s="386"/>
    </row>
    <row r="1292" spans="5:5">
      <c r="E1292" s="386"/>
    </row>
    <row r="1293" spans="5:5">
      <c r="E1293" s="386"/>
    </row>
    <row r="1294" spans="5:5">
      <c r="E1294" s="386"/>
    </row>
    <row r="1295" spans="5:5">
      <c r="E1295" s="386"/>
    </row>
    <row r="1296" spans="5:5">
      <c r="E1296" s="386"/>
    </row>
    <row r="1297" spans="5:5">
      <c r="E1297" s="386"/>
    </row>
    <row r="1298" spans="5:5">
      <c r="E1298" s="386"/>
    </row>
    <row r="1299" spans="5:5">
      <c r="E1299" s="386"/>
    </row>
    <row r="1300" spans="5:5">
      <c r="E1300" s="386"/>
    </row>
    <row r="1301" spans="5:5">
      <c r="E1301" s="386"/>
    </row>
    <row r="1302" spans="5:5">
      <c r="E1302" s="386"/>
    </row>
    <row r="1303" spans="5:5">
      <c r="E1303" s="386"/>
    </row>
    <row r="1304" spans="5:5">
      <c r="E1304" s="386"/>
    </row>
    <row r="1305" spans="5:5">
      <c r="E1305" s="386"/>
    </row>
    <row r="1306" spans="5:5">
      <c r="E1306" s="386"/>
    </row>
    <row r="1307" spans="5:5">
      <c r="E1307" s="386"/>
    </row>
    <row r="1308" spans="5:5">
      <c r="E1308" s="386"/>
    </row>
    <row r="1309" spans="5:5">
      <c r="E1309" s="386"/>
    </row>
    <row r="1310" spans="5:5">
      <c r="E1310" s="386"/>
    </row>
    <row r="1311" spans="5:5">
      <c r="E1311" s="386"/>
    </row>
    <row r="1312" spans="5:5">
      <c r="E1312" s="386"/>
    </row>
    <row r="1313" spans="5:5">
      <c r="E1313" s="386"/>
    </row>
    <row r="1314" spans="5:5">
      <c r="E1314" s="386"/>
    </row>
    <row r="1315" spans="5:5">
      <c r="E1315" s="386"/>
    </row>
    <row r="1316" spans="5:5">
      <c r="E1316" s="386"/>
    </row>
    <row r="1317" spans="5:5">
      <c r="E1317" s="386"/>
    </row>
    <row r="1318" spans="5:5">
      <c r="E1318" s="386"/>
    </row>
    <row r="1319" spans="5:5">
      <c r="E1319" s="386"/>
    </row>
    <row r="1320" spans="5:5">
      <c r="E1320" s="386"/>
    </row>
    <row r="1321" spans="5:5">
      <c r="E1321" s="386"/>
    </row>
    <row r="1322" spans="5:5">
      <c r="E1322" s="386"/>
    </row>
    <row r="1323" spans="5:5">
      <c r="E1323" s="386"/>
    </row>
    <row r="1324" spans="5:5">
      <c r="E1324" s="386"/>
    </row>
    <row r="1325" spans="5:5">
      <c r="E1325" s="386"/>
    </row>
    <row r="1326" spans="5:5">
      <c r="E1326" s="386"/>
    </row>
    <row r="1327" spans="5:5">
      <c r="E1327" s="386"/>
    </row>
    <row r="1328" spans="5:5">
      <c r="E1328" s="386"/>
    </row>
    <row r="1329" spans="5:5">
      <c r="E1329" s="386"/>
    </row>
    <row r="1330" spans="5:5">
      <c r="E1330" s="386"/>
    </row>
    <row r="1331" spans="5:5">
      <c r="E1331" s="386"/>
    </row>
    <row r="1332" spans="5:5">
      <c r="E1332" s="386"/>
    </row>
    <row r="1333" spans="5:5">
      <c r="E1333" s="386"/>
    </row>
    <row r="1334" spans="5:5">
      <c r="E1334" s="386"/>
    </row>
    <row r="1335" spans="5:5">
      <c r="E1335" s="386"/>
    </row>
    <row r="1336" spans="5:5">
      <c r="E1336" s="386"/>
    </row>
    <row r="1337" spans="5:5">
      <c r="E1337" s="386"/>
    </row>
    <row r="1338" spans="5:5">
      <c r="E1338" s="386"/>
    </row>
    <row r="1339" spans="5:5">
      <c r="E1339" s="386"/>
    </row>
    <row r="1340" spans="5:5">
      <c r="E1340" s="386"/>
    </row>
    <row r="1341" spans="5:5">
      <c r="E1341" s="386"/>
    </row>
    <row r="1342" spans="5:5">
      <c r="E1342" s="386"/>
    </row>
    <row r="1343" spans="5:5">
      <c r="E1343" s="386"/>
    </row>
    <row r="1344" spans="5:5">
      <c r="E1344" s="386"/>
    </row>
    <row r="1345" spans="5:5">
      <c r="E1345" s="386"/>
    </row>
    <row r="1346" spans="5:5">
      <c r="E1346" s="386"/>
    </row>
    <row r="1347" spans="5:5">
      <c r="E1347" s="386"/>
    </row>
    <row r="1348" spans="5:5">
      <c r="E1348" s="386"/>
    </row>
    <row r="1349" spans="5:5">
      <c r="E1349" s="386"/>
    </row>
    <row r="1350" spans="5:5">
      <c r="E1350" s="386"/>
    </row>
    <row r="1351" spans="5:5">
      <c r="E1351" s="386"/>
    </row>
    <row r="1352" spans="5:5">
      <c r="E1352" s="386"/>
    </row>
    <row r="1353" spans="5:5">
      <c r="E1353" s="386"/>
    </row>
    <row r="1354" spans="5:5">
      <c r="E1354" s="386"/>
    </row>
    <row r="1355" spans="5:5">
      <c r="E1355" s="386"/>
    </row>
    <row r="1356" spans="5:5">
      <c r="E1356" s="386"/>
    </row>
    <row r="1357" spans="5:5">
      <c r="E1357" s="386"/>
    </row>
    <row r="1358" spans="5:5">
      <c r="E1358" s="386"/>
    </row>
    <row r="1359" spans="5:5">
      <c r="E1359" s="386"/>
    </row>
    <row r="1360" spans="5:5">
      <c r="E1360" s="386"/>
    </row>
    <row r="1361" spans="5:5">
      <c r="E1361" s="386"/>
    </row>
    <row r="1362" spans="5:5">
      <c r="E1362" s="386"/>
    </row>
    <row r="1363" spans="5:5">
      <c r="E1363" s="386"/>
    </row>
    <row r="1364" spans="5:5">
      <c r="E1364" s="386"/>
    </row>
    <row r="1365" spans="5:5">
      <c r="E1365" s="386"/>
    </row>
    <row r="1366" spans="5:5">
      <c r="E1366" s="386"/>
    </row>
    <row r="1367" spans="5:5">
      <c r="E1367" s="386"/>
    </row>
    <row r="1368" spans="5:5">
      <c r="E1368" s="386"/>
    </row>
    <row r="1369" spans="5:5">
      <c r="E1369" s="386"/>
    </row>
    <row r="1370" spans="5:5">
      <c r="E1370" s="386"/>
    </row>
    <row r="1371" spans="5:5">
      <c r="E1371" s="386"/>
    </row>
    <row r="1372" spans="5:5">
      <c r="E1372" s="386"/>
    </row>
    <row r="1373" spans="5:5">
      <c r="E1373" s="386"/>
    </row>
    <row r="1374" spans="5:5">
      <c r="E1374" s="386"/>
    </row>
    <row r="1375" spans="5:5">
      <c r="E1375" s="386"/>
    </row>
    <row r="1376" spans="5:5">
      <c r="E1376" s="386"/>
    </row>
    <row r="1377" spans="5:5">
      <c r="E1377" s="386"/>
    </row>
    <row r="1378" spans="5:5">
      <c r="E1378" s="386"/>
    </row>
    <row r="1379" spans="5:5">
      <c r="E1379" s="386"/>
    </row>
    <row r="1380" spans="5:5">
      <c r="E1380" s="386"/>
    </row>
    <row r="1381" spans="5:5">
      <c r="E1381" s="386"/>
    </row>
    <row r="1382" spans="5:5">
      <c r="E1382" s="386"/>
    </row>
    <row r="1383" spans="5:5">
      <c r="E1383" s="386"/>
    </row>
    <row r="1384" spans="5:5">
      <c r="E1384" s="386"/>
    </row>
    <row r="1385" spans="5:5">
      <c r="E1385" s="386"/>
    </row>
    <row r="1386" spans="5:5">
      <c r="E1386" s="386"/>
    </row>
    <row r="1387" spans="5:5">
      <c r="E1387" s="386"/>
    </row>
    <row r="1388" spans="5:5">
      <c r="E1388" s="386"/>
    </row>
    <row r="1389" spans="5:5">
      <c r="E1389" s="386"/>
    </row>
    <row r="1390" spans="5:5">
      <c r="E1390" s="386"/>
    </row>
    <row r="1391" spans="5:5">
      <c r="E1391" s="386"/>
    </row>
    <row r="1392" spans="5:5">
      <c r="E1392" s="386"/>
    </row>
    <row r="1393" spans="5:5">
      <c r="E1393" s="386"/>
    </row>
    <row r="1394" spans="5:5">
      <c r="E1394" s="386"/>
    </row>
    <row r="1395" spans="5:5">
      <c r="E1395" s="386"/>
    </row>
    <row r="1396" spans="5:5">
      <c r="E1396" s="386"/>
    </row>
    <row r="1397" spans="5:5">
      <c r="E1397" s="386"/>
    </row>
    <row r="1398" spans="5:5">
      <c r="E1398" s="386"/>
    </row>
    <row r="1399" spans="5:5">
      <c r="E1399" s="386"/>
    </row>
    <row r="1400" spans="5:5">
      <c r="E1400" s="386"/>
    </row>
    <row r="1401" spans="5:5">
      <c r="E1401" s="386"/>
    </row>
    <row r="1402" spans="5:5">
      <c r="E1402" s="386"/>
    </row>
    <row r="1403" spans="5:5">
      <c r="E1403" s="386"/>
    </row>
    <row r="1404" spans="5:5">
      <c r="E1404" s="386"/>
    </row>
    <row r="1405" spans="5:5">
      <c r="E1405" s="386"/>
    </row>
    <row r="1406" spans="5:5">
      <c r="E1406" s="386"/>
    </row>
    <row r="1407" spans="5:5">
      <c r="E1407" s="386"/>
    </row>
    <row r="1408" spans="5:5">
      <c r="E1408" s="386"/>
    </row>
    <row r="1409" spans="5:5">
      <c r="E1409" s="386"/>
    </row>
    <row r="1410" spans="5:5">
      <c r="E1410" s="386"/>
    </row>
    <row r="1411" spans="5:5">
      <c r="E1411" s="386"/>
    </row>
    <row r="1412" spans="5:5">
      <c r="E1412" s="386"/>
    </row>
    <row r="1413" spans="5:5">
      <c r="E1413" s="386"/>
    </row>
    <row r="1414" spans="5:5">
      <c r="E1414" s="386"/>
    </row>
    <row r="1415" spans="5:5">
      <c r="E1415" s="386"/>
    </row>
    <row r="1416" spans="5:5">
      <c r="E1416" s="386"/>
    </row>
    <row r="1417" spans="5:5">
      <c r="E1417" s="386"/>
    </row>
    <row r="1418" spans="5:5">
      <c r="E1418" s="386"/>
    </row>
    <row r="1419" spans="5:5">
      <c r="E1419" s="386"/>
    </row>
    <row r="1420" spans="5:5">
      <c r="E1420" s="386"/>
    </row>
    <row r="1421" spans="5:5">
      <c r="E1421" s="386"/>
    </row>
    <row r="1422" spans="5:5">
      <c r="E1422" s="386"/>
    </row>
    <row r="1423" spans="5:5">
      <c r="E1423" s="386"/>
    </row>
    <row r="1424" spans="5:5">
      <c r="E1424" s="386"/>
    </row>
    <row r="1425" spans="5:5">
      <c r="E1425" s="386"/>
    </row>
    <row r="1426" spans="5:5">
      <c r="E1426" s="386"/>
    </row>
    <row r="1427" spans="5:5">
      <c r="E1427" s="386"/>
    </row>
    <row r="1428" spans="5:5">
      <c r="E1428" s="386"/>
    </row>
    <row r="1429" spans="5:5">
      <c r="E1429" s="386"/>
    </row>
    <row r="1430" spans="5:5">
      <c r="E1430" s="386"/>
    </row>
    <row r="1431" spans="5:5">
      <c r="E1431" s="386"/>
    </row>
    <row r="1432" spans="5:5">
      <c r="E1432" s="386"/>
    </row>
    <row r="1433" spans="5:5">
      <c r="E1433" s="386"/>
    </row>
    <row r="1434" spans="5:5">
      <c r="E1434" s="386"/>
    </row>
    <row r="1435" spans="5:5">
      <c r="E1435" s="386"/>
    </row>
    <row r="1436" spans="5:5">
      <c r="E1436" s="386"/>
    </row>
    <row r="1437" spans="5:5">
      <c r="E1437" s="386"/>
    </row>
    <row r="1438" spans="5:5">
      <c r="E1438" s="386"/>
    </row>
    <row r="1439" spans="5:5">
      <c r="E1439" s="386"/>
    </row>
    <row r="1440" spans="5:5">
      <c r="E1440" s="386"/>
    </row>
    <row r="1441" spans="5:5">
      <c r="E1441" s="386"/>
    </row>
    <row r="1442" spans="5:5">
      <c r="E1442" s="386"/>
    </row>
    <row r="1443" spans="5:5">
      <c r="E1443" s="386"/>
    </row>
    <row r="1444" spans="5:5">
      <c r="E1444" s="386"/>
    </row>
    <row r="1445" spans="5:5">
      <c r="E1445" s="386"/>
    </row>
    <row r="1446" spans="5:5">
      <c r="E1446" s="386"/>
    </row>
    <row r="1447" spans="5:5">
      <c r="E1447" s="386"/>
    </row>
    <row r="1448" spans="5:5">
      <c r="E1448" s="386"/>
    </row>
    <row r="1449" spans="5:5">
      <c r="E1449" s="386"/>
    </row>
    <row r="1450" spans="5:5">
      <c r="E1450" s="386"/>
    </row>
    <row r="1451" spans="5:5">
      <c r="E1451" s="386"/>
    </row>
    <row r="1452" spans="5:5">
      <c r="E1452" s="386"/>
    </row>
    <row r="1453" spans="5:5">
      <c r="E1453" s="386"/>
    </row>
    <row r="1454" spans="5:5">
      <c r="E1454" s="386"/>
    </row>
    <row r="1455" spans="5:5">
      <c r="E1455" s="386"/>
    </row>
    <row r="1456" spans="5:5">
      <c r="E1456" s="386"/>
    </row>
    <row r="1457" spans="5:5">
      <c r="E1457" s="386"/>
    </row>
    <row r="1458" spans="5:5">
      <c r="E1458" s="386"/>
    </row>
    <row r="1459" spans="5:5">
      <c r="E1459" s="386"/>
    </row>
    <row r="1460" spans="5:5">
      <c r="E1460" s="386"/>
    </row>
    <row r="1461" spans="5:5">
      <c r="E1461" s="386"/>
    </row>
    <row r="1462" spans="5:5">
      <c r="E1462" s="386"/>
    </row>
    <row r="1463" spans="5:5">
      <c r="E1463" s="386"/>
    </row>
    <row r="1464" spans="5:5">
      <c r="E1464" s="386"/>
    </row>
    <row r="1465" spans="5:5">
      <c r="E1465" s="386"/>
    </row>
    <row r="1466" spans="5:5">
      <c r="E1466" s="386"/>
    </row>
    <row r="1467" spans="5:5">
      <c r="E1467" s="386"/>
    </row>
    <row r="1468" spans="5:5">
      <c r="E1468" s="386"/>
    </row>
    <row r="1469" spans="5:5">
      <c r="E1469" s="386"/>
    </row>
    <row r="1470" spans="5:5">
      <c r="E1470" s="386"/>
    </row>
    <row r="1471" spans="5:5">
      <c r="E1471" s="386"/>
    </row>
    <row r="1472" spans="5:5">
      <c r="E1472" s="386"/>
    </row>
    <row r="1473" spans="5:5">
      <c r="E1473" s="386"/>
    </row>
    <row r="1474" spans="5:5">
      <c r="E1474" s="386"/>
    </row>
    <row r="1475" spans="5:5">
      <c r="E1475" s="386"/>
    </row>
    <row r="1476" spans="5:5">
      <c r="E1476" s="386"/>
    </row>
    <row r="1477" spans="5:5">
      <c r="E1477" s="386"/>
    </row>
    <row r="1478" spans="5:5">
      <c r="E1478" s="386"/>
    </row>
    <row r="1479" spans="5:5">
      <c r="E1479" s="386"/>
    </row>
    <row r="1480" spans="5:5">
      <c r="E1480" s="386"/>
    </row>
    <row r="1481" spans="5:5">
      <c r="E1481" s="386"/>
    </row>
    <row r="1482" spans="5:5">
      <c r="E1482" s="386"/>
    </row>
    <row r="1483" spans="5:5">
      <c r="E1483" s="386"/>
    </row>
    <row r="1484" spans="5:5">
      <c r="E1484" s="386"/>
    </row>
    <row r="1485" spans="5:5">
      <c r="E1485" s="386"/>
    </row>
    <row r="1486" spans="5:5">
      <c r="E1486" s="386"/>
    </row>
    <row r="1487" spans="5:5">
      <c r="E1487" s="386"/>
    </row>
    <row r="1488" spans="5:5">
      <c r="E1488" s="386"/>
    </row>
    <row r="1489" spans="5:5">
      <c r="E1489" s="386"/>
    </row>
    <row r="1490" spans="5:5">
      <c r="E1490" s="386"/>
    </row>
    <row r="1491" spans="5:5">
      <c r="E1491" s="386"/>
    </row>
    <row r="1492" spans="5:5">
      <c r="E1492" s="386"/>
    </row>
    <row r="1493" spans="5:5">
      <c r="E1493" s="386"/>
    </row>
    <row r="1494" spans="5:5">
      <c r="E1494" s="386"/>
    </row>
    <row r="1495" spans="5:5">
      <c r="E1495" s="386"/>
    </row>
    <row r="1496" spans="5:5">
      <c r="E1496" s="386"/>
    </row>
    <row r="1497" spans="5:5">
      <c r="E1497" s="386"/>
    </row>
    <row r="1498" spans="5:5">
      <c r="E1498" s="386"/>
    </row>
    <row r="1499" spans="5:5">
      <c r="E1499" s="386"/>
    </row>
    <row r="1500" spans="5:5">
      <c r="E1500" s="386"/>
    </row>
    <row r="1501" spans="5:5">
      <c r="E1501" s="386"/>
    </row>
    <row r="1502" spans="5:5">
      <c r="E1502" s="386"/>
    </row>
    <row r="1503" spans="5:5">
      <c r="E1503" s="386"/>
    </row>
    <row r="1504" spans="5:5">
      <c r="E1504" s="386"/>
    </row>
    <row r="1505" spans="5:5">
      <c r="E1505" s="386"/>
    </row>
    <row r="1506" spans="5:5">
      <c r="E1506" s="386"/>
    </row>
    <row r="1507" spans="5:5">
      <c r="E1507" s="386"/>
    </row>
    <row r="1508" spans="5:5">
      <c r="E1508" s="386"/>
    </row>
    <row r="1509" spans="5:5">
      <c r="E1509" s="386"/>
    </row>
    <row r="1510" spans="5:5">
      <c r="E1510" s="386"/>
    </row>
    <row r="1511" spans="5:5">
      <c r="E1511" s="386"/>
    </row>
    <row r="1512" spans="5:5">
      <c r="E1512" s="386"/>
    </row>
    <row r="1513" spans="5:5">
      <c r="E1513" s="386"/>
    </row>
    <row r="1514" spans="5:5">
      <c r="E1514" s="386"/>
    </row>
    <row r="1515" spans="5:5">
      <c r="E1515" s="386"/>
    </row>
    <row r="1516" spans="5:5">
      <c r="E1516" s="386"/>
    </row>
    <row r="1517" spans="5:5">
      <c r="E1517" s="386"/>
    </row>
    <row r="1518" spans="5:5">
      <c r="E1518" s="386"/>
    </row>
    <row r="1519" spans="5:5">
      <c r="E1519" s="386"/>
    </row>
    <row r="1520" spans="5:5">
      <c r="E1520" s="386"/>
    </row>
    <row r="1521" spans="5:5">
      <c r="E1521" s="386"/>
    </row>
    <row r="1522" spans="5:5">
      <c r="E1522" s="386"/>
    </row>
    <row r="1523" spans="5:5">
      <c r="E1523" s="386"/>
    </row>
    <row r="1524" spans="5:5">
      <c r="E1524" s="386"/>
    </row>
    <row r="1525" spans="5:5">
      <c r="E1525" s="386"/>
    </row>
    <row r="1526" spans="5:5">
      <c r="E1526" s="386"/>
    </row>
    <row r="1527" spans="5:5">
      <c r="E1527" s="386"/>
    </row>
    <row r="1528" spans="5:5">
      <c r="E1528" s="386"/>
    </row>
    <row r="1529" spans="5:5">
      <c r="E1529" s="386"/>
    </row>
    <row r="1530" spans="5:5">
      <c r="E1530" s="386"/>
    </row>
    <row r="1531" spans="5:5">
      <c r="E1531" s="386"/>
    </row>
    <row r="1532" spans="5:5">
      <c r="E1532" s="386"/>
    </row>
    <row r="1533" spans="5:5">
      <c r="E1533" s="386"/>
    </row>
    <row r="1534" spans="5:5">
      <c r="E1534" s="386"/>
    </row>
    <row r="1535" spans="5:5">
      <c r="E1535" s="386"/>
    </row>
    <row r="1536" spans="5:5">
      <c r="E1536" s="386"/>
    </row>
    <row r="1537" spans="5:5">
      <c r="E1537" s="386"/>
    </row>
    <row r="1538" spans="5:5">
      <c r="E1538" s="386"/>
    </row>
    <row r="1539" spans="5:5">
      <c r="E1539" s="386"/>
    </row>
    <row r="1540" spans="5:5">
      <c r="E1540" s="386"/>
    </row>
    <row r="1541" spans="5:5">
      <c r="E1541" s="386"/>
    </row>
    <row r="1542" spans="5:5">
      <c r="E1542" s="386"/>
    </row>
    <row r="1543" spans="5:5">
      <c r="E1543" s="386"/>
    </row>
    <row r="1544" spans="5:5">
      <c r="E1544" s="386"/>
    </row>
    <row r="1545" spans="5:5">
      <c r="E1545" s="386"/>
    </row>
    <row r="1546" spans="5:5">
      <c r="E1546" s="386"/>
    </row>
    <row r="1547" spans="5:5">
      <c r="E1547" s="386"/>
    </row>
    <row r="1548" spans="5:5">
      <c r="E1548" s="386"/>
    </row>
    <row r="1549" spans="5:5">
      <c r="E1549" s="386"/>
    </row>
    <row r="1550" spans="5:5">
      <c r="E1550" s="386"/>
    </row>
    <row r="1551" spans="5:5">
      <c r="E1551" s="386"/>
    </row>
    <row r="1552" spans="5:5">
      <c r="E1552" s="386"/>
    </row>
    <row r="1553" spans="5:5">
      <c r="E1553" s="386"/>
    </row>
    <row r="1554" spans="5:5">
      <c r="E1554" s="386"/>
    </row>
    <row r="1555" spans="5:5">
      <c r="E1555" s="386"/>
    </row>
    <row r="1556" spans="5:5">
      <c r="E1556" s="386"/>
    </row>
    <row r="1557" spans="5:5">
      <c r="E1557" s="386"/>
    </row>
    <row r="1558" spans="5:5">
      <c r="E1558" s="386"/>
    </row>
    <row r="1559" spans="5:5">
      <c r="E1559" s="386"/>
    </row>
    <row r="1560" spans="5:5">
      <c r="E1560" s="386"/>
    </row>
    <row r="1561" spans="5:5">
      <c r="E1561" s="386"/>
    </row>
    <row r="1562" spans="5:5">
      <c r="E1562" s="386"/>
    </row>
    <row r="1563" spans="5:5">
      <c r="E1563" s="386"/>
    </row>
    <row r="1564" spans="5:5">
      <c r="E1564" s="386"/>
    </row>
    <row r="1565" spans="5:5">
      <c r="E1565" s="386"/>
    </row>
    <row r="1566" spans="5:5">
      <c r="E1566" s="386"/>
    </row>
    <row r="1567" spans="5:5">
      <c r="E1567" s="386"/>
    </row>
    <row r="1568" spans="5:5">
      <c r="E1568" s="386"/>
    </row>
    <row r="1569" spans="5:5">
      <c r="E1569" s="386"/>
    </row>
    <row r="1570" spans="5:5">
      <c r="E1570" s="386"/>
    </row>
    <row r="1571" spans="5:5">
      <c r="E1571" s="386"/>
    </row>
    <row r="1572" spans="5:5">
      <c r="E1572" s="386"/>
    </row>
    <row r="1573" spans="5:5">
      <c r="E1573" s="386"/>
    </row>
    <row r="1574" spans="5:5">
      <c r="E1574" s="386"/>
    </row>
    <row r="1575" spans="5:5">
      <c r="E1575" s="386"/>
    </row>
    <row r="1576" spans="5:5">
      <c r="E1576" s="386"/>
    </row>
    <row r="1577" spans="5:5">
      <c r="E1577" s="386"/>
    </row>
    <row r="1578" spans="5:5">
      <c r="E1578" s="386"/>
    </row>
    <row r="1579" spans="5:5">
      <c r="E1579" s="386"/>
    </row>
    <row r="1580" spans="5:5">
      <c r="E1580" s="386"/>
    </row>
    <row r="1581" spans="5:5">
      <c r="E1581" s="386"/>
    </row>
    <row r="1582" spans="5:5">
      <c r="E1582" s="386"/>
    </row>
    <row r="1583" spans="5:5">
      <c r="E1583" s="386"/>
    </row>
    <row r="1584" spans="5:5">
      <c r="E1584" s="386"/>
    </row>
    <row r="1585" spans="5:5">
      <c r="E1585" s="386"/>
    </row>
    <row r="1586" spans="5:5">
      <c r="E1586" s="386"/>
    </row>
    <row r="1587" spans="5:5">
      <c r="E1587" s="386"/>
    </row>
    <row r="1588" spans="5:5">
      <c r="E1588" s="386"/>
    </row>
    <row r="1589" spans="5:5">
      <c r="E1589" s="386"/>
    </row>
    <row r="1590" spans="5:5">
      <c r="E1590" s="386"/>
    </row>
    <row r="1591" spans="5:5">
      <c r="E1591" s="386"/>
    </row>
    <row r="1592" spans="5:5">
      <c r="E1592" s="386"/>
    </row>
    <row r="1593" spans="5:5">
      <c r="E1593" s="386"/>
    </row>
    <row r="1594" spans="5:5">
      <c r="E1594" s="386"/>
    </row>
    <row r="1595" spans="5:5">
      <c r="E1595" s="386"/>
    </row>
    <row r="1596" spans="5:5">
      <c r="E1596" s="386"/>
    </row>
    <row r="1597" spans="5:5">
      <c r="E1597" s="386"/>
    </row>
    <row r="1598" spans="5:5">
      <c r="E1598" s="386"/>
    </row>
    <row r="1599" spans="5:5">
      <c r="E1599" s="386"/>
    </row>
    <row r="1600" spans="5:5">
      <c r="E1600" s="386"/>
    </row>
    <row r="1601" spans="5:5">
      <c r="E1601" s="386"/>
    </row>
    <row r="1602" spans="5:5">
      <c r="E1602" s="386"/>
    </row>
    <row r="1603" spans="5:5">
      <c r="E1603" s="386"/>
    </row>
    <row r="1604" spans="5:5">
      <c r="E1604" s="386"/>
    </row>
    <row r="1605" spans="5:5">
      <c r="E1605" s="386"/>
    </row>
    <row r="1606" spans="5:5">
      <c r="E1606" s="386"/>
    </row>
    <row r="1607" spans="5:5">
      <c r="E1607" s="386"/>
    </row>
    <row r="1608" spans="5:5">
      <c r="E1608" s="386"/>
    </row>
    <row r="1609" spans="5:5">
      <c r="E1609" s="386"/>
    </row>
    <row r="1610" spans="5:5">
      <c r="E1610" s="386"/>
    </row>
    <row r="1611" spans="5:5">
      <c r="E1611" s="386"/>
    </row>
    <row r="1612" spans="5:5">
      <c r="E1612" s="386"/>
    </row>
    <row r="1613" spans="5:5">
      <c r="E1613" s="386"/>
    </row>
    <row r="1614" spans="5:5">
      <c r="E1614" s="386"/>
    </row>
    <row r="1615" spans="5:5">
      <c r="E1615" s="386"/>
    </row>
    <row r="1616" spans="5:5">
      <c r="E1616" s="386"/>
    </row>
    <row r="1617" spans="5:5">
      <c r="E1617" s="386"/>
    </row>
    <row r="1618" spans="5:5">
      <c r="E1618" s="386"/>
    </row>
    <row r="1619" spans="5:5">
      <c r="E1619" s="386"/>
    </row>
    <row r="1620" spans="5:5">
      <c r="E1620" s="386"/>
    </row>
    <row r="1621" spans="5:5">
      <c r="E1621" s="386"/>
    </row>
    <row r="1622" spans="5:5">
      <c r="E1622" s="386"/>
    </row>
    <row r="1623" spans="5:5">
      <c r="E1623" s="386"/>
    </row>
    <row r="1624" spans="5:5">
      <c r="E1624" s="386"/>
    </row>
    <row r="1625" spans="5:5">
      <c r="E1625" s="386"/>
    </row>
    <row r="1626" spans="5:5">
      <c r="E1626" s="386"/>
    </row>
    <row r="1627" spans="5:5">
      <c r="E1627" s="386"/>
    </row>
    <row r="1628" spans="5:5">
      <c r="E1628" s="386"/>
    </row>
    <row r="1629" spans="5:5">
      <c r="E1629" s="386"/>
    </row>
    <row r="1630" spans="5:5">
      <c r="E1630" s="386"/>
    </row>
    <row r="1631" spans="5:5">
      <c r="E1631" s="386"/>
    </row>
    <row r="1632" spans="5:5">
      <c r="E1632" s="386"/>
    </row>
    <row r="1633" spans="5:5">
      <c r="E1633" s="386"/>
    </row>
    <row r="1634" spans="5:5">
      <c r="E1634" s="386"/>
    </row>
    <row r="1635" spans="5:5">
      <c r="E1635" s="386"/>
    </row>
    <row r="1636" spans="5:5">
      <c r="E1636" s="386"/>
    </row>
    <row r="1637" spans="5:5">
      <c r="E1637" s="386"/>
    </row>
    <row r="1638" spans="5:5">
      <c r="E1638" s="386"/>
    </row>
    <row r="1639" spans="5:5">
      <c r="E1639" s="386"/>
    </row>
    <row r="1640" spans="5:5">
      <c r="E1640" s="386"/>
    </row>
    <row r="1641" spans="5:5">
      <c r="E1641" s="386"/>
    </row>
    <row r="1642" spans="5:5">
      <c r="E1642" s="386"/>
    </row>
    <row r="1643" spans="5:5">
      <c r="E1643" s="386"/>
    </row>
    <row r="1644" spans="5:5">
      <c r="E1644" s="386"/>
    </row>
    <row r="1645" spans="5:5">
      <c r="E1645" s="386"/>
    </row>
    <row r="1646" spans="5:5">
      <c r="E1646" s="386"/>
    </row>
    <row r="1647" spans="5:5">
      <c r="E1647" s="386"/>
    </row>
    <row r="1648" spans="5:5">
      <c r="E1648" s="386"/>
    </row>
    <row r="1649" spans="5:5">
      <c r="E1649" s="386"/>
    </row>
    <row r="1650" spans="5:5">
      <c r="E1650" s="386"/>
    </row>
    <row r="1651" spans="5:5">
      <c r="E1651" s="386"/>
    </row>
    <row r="1652" spans="5:5">
      <c r="E1652" s="386"/>
    </row>
    <row r="1653" spans="5:5">
      <c r="E1653" s="386"/>
    </row>
    <row r="1654" spans="5:5">
      <c r="E1654" s="386"/>
    </row>
    <row r="1655" spans="5:5">
      <c r="E1655" s="386"/>
    </row>
    <row r="1656" spans="5:5">
      <c r="E1656" s="386"/>
    </row>
    <row r="1657" spans="5:5">
      <c r="E1657" s="386"/>
    </row>
    <row r="1658" spans="5:5">
      <c r="E1658" s="386"/>
    </row>
    <row r="1659" spans="5:5">
      <c r="E1659" s="386"/>
    </row>
    <row r="1660" spans="5:5">
      <c r="E1660" s="386"/>
    </row>
    <row r="1661" spans="5:5">
      <c r="E1661" s="386"/>
    </row>
    <row r="1662" spans="5:5">
      <c r="E1662" s="386"/>
    </row>
    <row r="1663" spans="5:5">
      <c r="E1663" s="386"/>
    </row>
  </sheetData>
  <mergeCells count="1">
    <mergeCell ref="A1:E1"/>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N19"/>
  <sheetViews>
    <sheetView workbookViewId="0">
      <selection activeCell="C57" sqref="C57"/>
    </sheetView>
  </sheetViews>
  <sheetFormatPr defaultColWidth="8.75" defaultRowHeight="15.75"/>
  <cols>
    <col min="1" max="1" width="5.25" customWidth="1"/>
    <col min="2" max="2" width="9.75" customWidth="1"/>
    <col min="3" max="3" width="36.125" bestFit="1" customWidth="1"/>
    <col min="4" max="4" width="81.375" customWidth="1"/>
    <col min="5" max="5" width="20.75" customWidth="1"/>
    <col min="6" max="6" width="103.125" customWidth="1"/>
    <col min="7" max="7" width="7.75" style="486" customWidth="1"/>
  </cols>
  <sheetData>
    <row r="1" spans="1:14">
      <c r="A1" s="476" t="s">
        <v>1910</v>
      </c>
      <c r="C1" s="476" t="s">
        <v>1909</v>
      </c>
      <c r="D1" s="477" t="s">
        <v>1911</v>
      </c>
      <c r="E1" s="477" t="s">
        <v>1912</v>
      </c>
      <c r="F1" s="477" t="s">
        <v>1913</v>
      </c>
      <c r="G1" s="478"/>
      <c r="H1" s="476"/>
      <c r="I1" s="476"/>
      <c r="J1" s="476"/>
      <c r="K1" s="476"/>
      <c r="L1" s="476"/>
      <c r="M1" s="476"/>
      <c r="N1" s="476"/>
    </row>
    <row r="2" spans="1:14">
      <c r="A2" s="479"/>
      <c r="D2" s="480"/>
      <c r="E2" s="480"/>
      <c r="F2" s="480"/>
      <c r="G2" s="481"/>
    </row>
    <row r="3" spans="1:14" ht="25.5">
      <c r="A3" s="479" t="s">
        <v>1914</v>
      </c>
      <c r="B3" s="613" t="s">
        <v>2032</v>
      </c>
      <c r="C3" s="613" t="s">
        <v>72</v>
      </c>
      <c r="D3" s="614" t="s">
        <v>1915</v>
      </c>
      <c r="E3" s="615" t="s">
        <v>1916</v>
      </c>
      <c r="F3" s="613" t="s">
        <v>1917</v>
      </c>
      <c r="G3" s="482">
        <v>1</v>
      </c>
    </row>
    <row r="4" spans="1:14" ht="25.5">
      <c r="A4" s="479" t="s">
        <v>1914</v>
      </c>
      <c r="B4" s="613" t="s">
        <v>2033</v>
      </c>
      <c r="C4" s="613" t="s">
        <v>72</v>
      </c>
      <c r="D4" s="616" t="s">
        <v>1918</v>
      </c>
      <c r="E4" s="615" t="s">
        <v>1916</v>
      </c>
      <c r="F4" s="613" t="s">
        <v>1919</v>
      </c>
      <c r="G4" s="482">
        <v>1</v>
      </c>
    </row>
    <row r="5" spans="1:14" ht="25.5">
      <c r="A5" s="479" t="s">
        <v>1914</v>
      </c>
      <c r="B5" s="613" t="s">
        <v>2034</v>
      </c>
      <c r="C5" s="613" t="s">
        <v>72</v>
      </c>
      <c r="D5" s="616" t="s">
        <v>1920</v>
      </c>
      <c r="E5" s="615" t="s">
        <v>1916</v>
      </c>
      <c r="F5" s="613" t="s">
        <v>1921</v>
      </c>
      <c r="G5" s="482">
        <v>1</v>
      </c>
    </row>
    <row r="6" spans="1:14" ht="25.5">
      <c r="A6" s="479" t="s">
        <v>1914</v>
      </c>
      <c r="B6" s="613" t="s">
        <v>2035</v>
      </c>
      <c r="C6" s="613" t="s">
        <v>72</v>
      </c>
      <c r="D6" s="613" t="s">
        <v>1922</v>
      </c>
      <c r="E6" s="615" t="s">
        <v>1916</v>
      </c>
      <c r="F6" s="613" t="s">
        <v>1923</v>
      </c>
      <c r="G6" s="482">
        <v>1</v>
      </c>
    </row>
    <row r="7" spans="1:14" ht="25.5">
      <c r="A7" s="479" t="s">
        <v>1914</v>
      </c>
      <c r="B7" s="613" t="s">
        <v>2036</v>
      </c>
      <c r="C7" s="613" t="s">
        <v>72</v>
      </c>
      <c r="D7" s="616" t="s">
        <v>1924</v>
      </c>
      <c r="E7" s="615" t="s">
        <v>1916</v>
      </c>
      <c r="F7" s="613" t="s">
        <v>1925</v>
      </c>
      <c r="G7" s="482">
        <v>1</v>
      </c>
    </row>
    <row r="8" spans="1:14" ht="25.5">
      <c r="A8" s="479" t="s">
        <v>1914</v>
      </c>
      <c r="B8" s="613" t="s">
        <v>2037</v>
      </c>
      <c r="C8" s="613" t="s">
        <v>72</v>
      </c>
      <c r="D8" s="616" t="s">
        <v>1926</v>
      </c>
      <c r="E8" s="615" t="s">
        <v>1916</v>
      </c>
      <c r="F8" s="613" t="s">
        <v>1927</v>
      </c>
      <c r="G8" s="482">
        <v>1</v>
      </c>
    </row>
    <row r="9" spans="1:14" ht="25.5">
      <c r="A9" s="479" t="s">
        <v>1914</v>
      </c>
      <c r="B9" s="613" t="s">
        <v>2038</v>
      </c>
      <c r="C9" s="613" t="s">
        <v>72</v>
      </c>
      <c r="D9" s="616" t="s">
        <v>1928</v>
      </c>
      <c r="E9" s="615" t="s">
        <v>1916</v>
      </c>
      <c r="F9" s="613" t="s">
        <v>1929</v>
      </c>
      <c r="G9" s="482">
        <v>1</v>
      </c>
    </row>
    <row r="10" spans="1:14" ht="25.5">
      <c r="A10" s="479" t="s">
        <v>1914</v>
      </c>
      <c r="B10" s="613" t="s">
        <v>2039</v>
      </c>
      <c r="C10" s="613" t="s">
        <v>72</v>
      </c>
      <c r="D10" s="617" t="s">
        <v>1930</v>
      </c>
      <c r="E10" s="615" t="s">
        <v>1916</v>
      </c>
      <c r="F10" s="613" t="s">
        <v>1931</v>
      </c>
      <c r="G10" s="482">
        <v>1</v>
      </c>
    </row>
    <row r="11" spans="1:14">
      <c r="D11" s="484"/>
      <c r="E11" s="479"/>
      <c r="G11" s="485"/>
    </row>
    <row r="12" spans="1:14">
      <c r="D12" s="483"/>
      <c r="G12" s="482"/>
    </row>
    <row r="14" spans="1:14">
      <c r="D14" s="483"/>
      <c r="E14" s="479"/>
      <c r="G14" s="482"/>
    </row>
    <row r="16" spans="1:14">
      <c r="D16" s="483"/>
      <c r="E16" s="479"/>
      <c r="G16" s="482"/>
    </row>
    <row r="18" spans="4:7">
      <c r="D18" s="483"/>
      <c r="E18" s="479"/>
      <c r="G18" s="482"/>
    </row>
    <row r="19" spans="4:7">
      <c r="D19" s="483"/>
      <c r="E19" s="479"/>
      <c r="G19" s="482"/>
    </row>
  </sheetData>
  <phoneticPr fontId="1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F501"/>
  <sheetViews>
    <sheetView topLeftCell="A469" zoomScaleNormal="100" workbookViewId="0">
      <selection activeCell="D442" sqref="D442"/>
    </sheetView>
  </sheetViews>
  <sheetFormatPr defaultColWidth="10.875" defaultRowHeight="15.75"/>
  <cols>
    <col min="1" max="1" width="23.375" style="5" bestFit="1" customWidth="1"/>
    <col min="2" max="2" width="20.5" style="5" bestFit="1" customWidth="1"/>
    <col min="3" max="3" width="39.875" style="5" bestFit="1" customWidth="1"/>
    <col min="4" max="4" width="69.625" style="5" bestFit="1" customWidth="1"/>
    <col min="5" max="5" width="39.25" style="12" customWidth="1"/>
    <col min="6" max="6" width="94.125" style="53" customWidth="1"/>
    <col min="7" max="16384" width="10.875" style="5"/>
  </cols>
  <sheetData>
    <row r="1" spans="1:6">
      <c r="A1" s="1"/>
      <c r="B1" s="1"/>
      <c r="C1" s="1"/>
      <c r="D1" s="1"/>
      <c r="E1" s="774"/>
      <c r="F1" s="1"/>
    </row>
    <row r="2" spans="1:6">
      <c r="A2" s="1"/>
      <c r="B2" s="1"/>
      <c r="C2" s="1"/>
      <c r="D2" s="724" t="s">
        <v>12</v>
      </c>
      <c r="E2" s="774"/>
      <c r="F2" s="1"/>
    </row>
    <row r="3" spans="1:6">
      <c r="A3" s="1"/>
      <c r="B3" s="1"/>
      <c r="C3" s="1"/>
      <c r="D3" s="724" t="s">
        <v>44</v>
      </c>
      <c r="E3" s="774"/>
      <c r="F3" s="1"/>
    </row>
    <row r="4" spans="1:6">
      <c r="A4" s="1"/>
      <c r="B4" s="724"/>
      <c r="C4" s="1"/>
      <c r="D4" s="724" t="s">
        <v>13</v>
      </c>
      <c r="E4" s="774"/>
      <c r="F4" s="1"/>
    </row>
    <row r="5" spans="1:6">
      <c r="A5" s="1"/>
      <c r="B5" s="1"/>
      <c r="C5" s="1"/>
      <c r="D5" s="724" t="s">
        <v>2553</v>
      </c>
      <c r="E5" s="774"/>
      <c r="F5" s="1"/>
    </row>
    <row r="6" spans="1:6">
      <c r="A6" s="1"/>
      <c r="B6" s="1"/>
      <c r="C6" s="1"/>
      <c r="D6" s="724" t="s">
        <v>58</v>
      </c>
      <c r="E6" s="774"/>
      <c r="F6" s="1"/>
    </row>
    <row r="7" spans="1:6">
      <c r="A7" s="1"/>
      <c r="B7" s="1"/>
      <c r="C7" s="1"/>
      <c r="D7" s="724"/>
      <c r="E7" s="774"/>
      <c r="F7" s="1"/>
    </row>
    <row r="8" spans="1:6">
      <c r="A8" s="1"/>
      <c r="B8" s="1"/>
      <c r="C8" s="1"/>
      <c r="D8" s="772" t="s">
        <v>46</v>
      </c>
      <c r="E8" s="774"/>
      <c r="F8" s="1"/>
    </row>
    <row r="9" spans="1:6">
      <c r="A9" s="1"/>
      <c r="B9" s="1"/>
      <c r="C9" s="1"/>
      <c r="D9" s="775" t="s">
        <v>2545</v>
      </c>
      <c r="E9" s="774"/>
      <c r="F9" s="1"/>
    </row>
    <row r="10" spans="1:6">
      <c r="A10" s="1"/>
      <c r="B10" s="1"/>
      <c r="C10" s="1"/>
      <c r="D10" s="772" t="s">
        <v>3021</v>
      </c>
      <c r="E10" s="774"/>
      <c r="F10" s="1"/>
    </row>
    <row r="11" spans="1:6">
      <c r="A11" s="1"/>
      <c r="B11" s="1"/>
      <c r="C11" s="1"/>
      <c r="E11" s="774"/>
      <c r="F11" s="1"/>
    </row>
    <row r="12" spans="1:6">
      <c r="A12" s="1"/>
      <c r="B12" s="1"/>
      <c r="C12" s="1"/>
      <c r="D12" s="772"/>
      <c r="E12" s="774"/>
      <c r="F12" s="1"/>
    </row>
    <row r="13" spans="1:6">
      <c r="A13" s="1"/>
      <c r="B13" s="1"/>
      <c r="C13" s="1"/>
      <c r="D13" s="723"/>
      <c r="E13" s="774"/>
      <c r="F13" s="1"/>
    </row>
    <row r="14" spans="1:6">
      <c r="A14" s="1"/>
      <c r="B14" s="1"/>
      <c r="C14" s="1"/>
      <c r="D14" s="723"/>
      <c r="E14" s="774"/>
      <c r="F14" s="1"/>
    </row>
    <row r="15" spans="1:6">
      <c r="D15" s="723"/>
      <c r="E15" s="774"/>
    </row>
    <row r="16" spans="1:6">
      <c r="D16" s="150"/>
      <c r="E16" s="774"/>
    </row>
    <row r="17" spans="1:6">
      <c r="D17" s="150"/>
    </row>
    <row r="18" spans="1:6">
      <c r="A18" s="683" t="s">
        <v>10</v>
      </c>
      <c r="B18" s="776" t="s">
        <v>23</v>
      </c>
      <c r="C18" s="93" t="s">
        <v>30</v>
      </c>
      <c r="D18" s="904" t="s">
        <v>2106</v>
      </c>
      <c r="E18" s="907">
        <f>C19+C21+C23+C25+C26+C27+C28+C29+C30</f>
        <v>87.640449438202239</v>
      </c>
      <c r="F18" s="5"/>
    </row>
    <row r="19" spans="1:6">
      <c r="A19" s="86" t="s">
        <v>9</v>
      </c>
      <c r="B19" s="896">
        <v>38</v>
      </c>
      <c r="C19" s="105">
        <f>(B19*100)/$B$31</f>
        <v>21.348314606741575</v>
      </c>
      <c r="D19" s="904" t="s">
        <v>2107</v>
      </c>
      <c r="E19" s="907">
        <f>C20+C22+C24</f>
        <v>12.359550561797754</v>
      </c>
      <c r="F19" s="5"/>
    </row>
    <row r="20" spans="1:6" s="70" customFormat="1">
      <c r="A20" s="90" t="s">
        <v>48</v>
      </c>
      <c r="B20" s="897">
        <f>COUNTIF($B$37:$B$513,"*11TBK.L*")/2</f>
        <v>8</v>
      </c>
      <c r="C20" s="105">
        <f t="shared" ref="C20:C29" si="0">(B20*100)/$B$31</f>
        <v>4.4943820224719104</v>
      </c>
      <c r="D20" s="905"/>
      <c r="E20" s="908"/>
    </row>
    <row r="21" spans="1:6">
      <c r="A21" s="86" t="s">
        <v>62</v>
      </c>
      <c r="B21" s="896">
        <v>46</v>
      </c>
      <c r="C21" s="105">
        <f t="shared" si="0"/>
        <v>25.842696629213481</v>
      </c>
      <c r="D21" s="904" t="s">
        <v>2532</v>
      </c>
      <c r="E21" s="71">
        <f>B19+B21+B23+B25+B26+B27+B28+B29+B30</f>
        <v>156</v>
      </c>
      <c r="F21" s="5"/>
    </row>
    <row r="22" spans="1:6" s="70" customFormat="1">
      <c r="A22" s="90" t="s">
        <v>65</v>
      </c>
      <c r="B22" s="897">
        <f>COUNTIF($B$37:$B$513,"*11TBY.L*")/2</f>
        <v>10</v>
      </c>
      <c r="C22" s="105">
        <f t="shared" si="0"/>
        <v>5.617977528089888</v>
      </c>
      <c r="D22" s="906" t="s">
        <v>2533</v>
      </c>
      <c r="E22" s="908">
        <f>B20+B22+B24</f>
        <v>22</v>
      </c>
    </row>
    <row r="23" spans="1:6">
      <c r="A23" s="64" t="s">
        <v>2040</v>
      </c>
      <c r="B23" s="896">
        <v>3</v>
      </c>
      <c r="C23" s="105">
        <f t="shared" si="0"/>
        <v>1.6853932584269662</v>
      </c>
      <c r="D23" s="778"/>
      <c r="E23" s="5"/>
      <c r="F23" s="5"/>
    </row>
    <row r="24" spans="1:6" s="70" customFormat="1">
      <c r="A24" s="90" t="s">
        <v>50</v>
      </c>
      <c r="B24" s="897">
        <v>4</v>
      </c>
      <c r="C24" s="105">
        <f t="shared" si="0"/>
        <v>2.2471910112359552</v>
      </c>
      <c r="D24" s="590"/>
    </row>
    <row r="25" spans="1:6">
      <c r="A25" s="64" t="s">
        <v>66</v>
      </c>
      <c r="B25" s="896">
        <f>COUNTIF($B$37:$B$486,"11BIS*")</f>
        <v>16</v>
      </c>
      <c r="C25" s="105">
        <f t="shared" si="0"/>
        <v>8.9887640449438209</v>
      </c>
      <c r="D25" s="777"/>
      <c r="E25" s="5"/>
      <c r="F25" s="5"/>
    </row>
    <row r="26" spans="1:6">
      <c r="A26" s="86" t="s">
        <v>0</v>
      </c>
      <c r="B26" s="896">
        <f>COUNTIF($B$37:$B$486,"11BYF*")</f>
        <v>12</v>
      </c>
      <c r="C26" s="105">
        <f t="shared" si="0"/>
        <v>6.7415730337078648</v>
      </c>
      <c r="D26" s="779"/>
      <c r="E26" s="5"/>
      <c r="F26" s="5"/>
    </row>
    <row r="27" spans="1:6">
      <c r="A27" s="59" t="s">
        <v>75</v>
      </c>
      <c r="B27" s="896">
        <f>COUNTIF($B$37:$B$486,"11TTE*")</f>
        <v>12</v>
      </c>
      <c r="C27" s="105">
        <f t="shared" si="0"/>
        <v>6.7415730337078648</v>
      </c>
      <c r="D27" s="777"/>
      <c r="E27" s="5"/>
      <c r="F27" s="5"/>
    </row>
    <row r="28" spans="1:6">
      <c r="A28" s="59" t="s">
        <v>69</v>
      </c>
      <c r="B28" s="896">
        <f>COUNTIF($B$37:$B$486,"11RHS*")</f>
        <v>12</v>
      </c>
      <c r="C28" s="105">
        <f t="shared" si="0"/>
        <v>6.7415730337078648</v>
      </c>
      <c r="D28" s="777"/>
      <c r="E28" s="5"/>
      <c r="F28" s="5"/>
    </row>
    <row r="29" spans="1:6">
      <c r="A29" s="59" t="s">
        <v>63</v>
      </c>
      <c r="B29" s="896">
        <f>COUNTIF($B$37:$B$486,"11THS*")</f>
        <v>9</v>
      </c>
      <c r="C29" s="105">
        <f t="shared" si="0"/>
        <v>5.0561797752808992</v>
      </c>
      <c r="D29" s="777"/>
      <c r="E29" s="5"/>
      <c r="F29" s="5"/>
    </row>
    <row r="30" spans="1:6">
      <c r="A30" s="59" t="s">
        <v>3313</v>
      </c>
      <c r="B30" s="896">
        <f>COUNTIF($B$37:$B$486,"11TEBAD*")</f>
        <v>8</v>
      </c>
      <c r="C30" s="105">
        <f>(B30*100)/$B$31</f>
        <v>4.4943820224719104</v>
      </c>
      <c r="D30" s="777"/>
      <c r="E30" s="5"/>
      <c r="F30" s="5"/>
    </row>
    <row r="31" spans="1:6">
      <c r="A31" s="780" t="s">
        <v>2</v>
      </c>
      <c r="B31" s="91">
        <f>SUM(B19:B30)</f>
        <v>178</v>
      </c>
      <c r="C31" s="770">
        <f>SUM(C19:C30)</f>
        <v>100</v>
      </c>
      <c r="D31" s="781"/>
      <c r="E31" s="53"/>
      <c r="F31" s="5"/>
    </row>
    <row r="32" spans="1:6">
      <c r="A32" s="1000" t="s">
        <v>59</v>
      </c>
      <c r="B32" s="1000"/>
      <c r="C32" s="1000"/>
      <c r="D32" s="1000"/>
      <c r="E32" s="782"/>
      <c r="F32" s="63"/>
    </row>
    <row r="33" spans="1:6" ht="115.5" customHeight="1">
      <c r="A33" s="1001" t="s">
        <v>64</v>
      </c>
      <c r="B33" s="1001"/>
      <c r="C33" s="1001"/>
      <c r="D33" s="1001"/>
      <c r="E33" s="1001"/>
      <c r="F33" s="1001"/>
    </row>
    <row r="34" spans="1:6" s="835" customFormat="1">
      <c r="A34" s="113" t="s">
        <v>22</v>
      </c>
      <c r="B34" s="113"/>
      <c r="C34" s="113"/>
      <c r="D34" s="113"/>
      <c r="E34" s="113"/>
      <c r="F34" s="113"/>
    </row>
    <row r="35" spans="1:6">
      <c r="A35" s="25" t="s">
        <v>3</v>
      </c>
      <c r="B35" s="25" t="s">
        <v>6</v>
      </c>
      <c r="C35" s="25" t="s">
        <v>7</v>
      </c>
      <c r="D35" s="25" t="s">
        <v>8</v>
      </c>
      <c r="E35" s="26" t="s">
        <v>4</v>
      </c>
      <c r="F35" s="25" t="s">
        <v>11</v>
      </c>
    </row>
    <row r="36" spans="1:6" s="12" customFormat="1">
      <c r="A36" s="783" t="s">
        <v>2554</v>
      </c>
      <c r="B36" s="783"/>
      <c r="C36" s="29"/>
      <c r="D36" s="29"/>
      <c r="E36" s="29"/>
      <c r="F36" s="29"/>
    </row>
    <row r="37" spans="1:6">
      <c r="A37" s="8" t="s">
        <v>36</v>
      </c>
      <c r="B37" s="1002" t="s">
        <v>2046</v>
      </c>
      <c r="C37" s="1003"/>
      <c r="D37" s="59"/>
      <c r="E37" s="773"/>
      <c r="F37" s="33"/>
    </row>
    <row r="38" spans="1:6">
      <c r="A38" s="8" t="s">
        <v>37</v>
      </c>
      <c r="B38" s="1004"/>
      <c r="C38" s="1005"/>
      <c r="D38" s="59"/>
      <c r="E38" s="773"/>
      <c r="F38" s="33"/>
    </row>
    <row r="39" spans="1:6">
      <c r="A39" s="8" t="s">
        <v>38</v>
      </c>
      <c r="B39" s="1004"/>
      <c r="C39" s="1005"/>
      <c r="D39" s="59"/>
      <c r="E39" s="59"/>
      <c r="F39" s="59"/>
    </row>
    <row r="40" spans="1:6">
      <c r="A40" s="8" t="s">
        <v>39</v>
      </c>
      <c r="B40" s="1006"/>
      <c r="C40" s="1007"/>
      <c r="D40" s="59"/>
      <c r="E40" s="59"/>
      <c r="F40" s="59"/>
    </row>
    <row r="41" spans="1:6">
      <c r="A41" s="546" t="s">
        <v>73</v>
      </c>
      <c r="B41" s="547"/>
      <c r="C41" s="547"/>
      <c r="D41" s="547"/>
      <c r="E41" s="548"/>
      <c r="F41" s="547"/>
    </row>
    <row r="42" spans="1:6" s="836" customFormat="1">
      <c r="A42" s="33" t="s">
        <v>41</v>
      </c>
      <c r="B42" s="1008" t="s">
        <v>2047</v>
      </c>
      <c r="C42" s="1009"/>
      <c r="D42" s="785"/>
      <c r="E42" s="785"/>
      <c r="F42" s="785"/>
    </row>
    <row r="43" spans="1:6" s="836" customFormat="1">
      <c r="A43" s="33" t="s">
        <v>40</v>
      </c>
      <c r="B43" s="1010"/>
      <c r="C43" s="1011"/>
      <c r="D43" s="785"/>
      <c r="E43" s="785"/>
      <c r="F43" s="785"/>
    </row>
    <row r="44" spans="1:6">
      <c r="A44" s="51" t="s">
        <v>42</v>
      </c>
      <c r="B44" s="1010"/>
      <c r="C44" s="1011"/>
      <c r="D44" s="59"/>
      <c r="E44" s="59"/>
      <c r="F44" s="59"/>
    </row>
    <row r="45" spans="1:6">
      <c r="A45" s="51" t="s">
        <v>43</v>
      </c>
      <c r="B45" s="1012"/>
      <c r="C45" s="1013"/>
      <c r="D45" s="59"/>
      <c r="E45" s="59"/>
      <c r="F45" s="59"/>
    </row>
    <row r="46" spans="1:6" s="12" customFormat="1">
      <c r="A46" s="783" t="s">
        <v>2555</v>
      </c>
      <c r="B46" s="783"/>
      <c r="C46" s="29"/>
      <c r="D46" s="29"/>
      <c r="E46" s="29"/>
      <c r="F46" s="29"/>
    </row>
    <row r="47" spans="1:6" s="836" customFormat="1">
      <c r="A47" s="156" t="s">
        <v>36</v>
      </c>
      <c r="B47" s="751" t="s">
        <v>805</v>
      </c>
      <c r="C47" s="731" t="s">
        <v>9</v>
      </c>
      <c r="D47" s="786" t="s">
        <v>2088</v>
      </c>
      <c r="E47" s="732" t="s">
        <v>2528</v>
      </c>
      <c r="F47" s="725" t="s">
        <v>2598</v>
      </c>
    </row>
    <row r="48" spans="1:6" s="836" customFormat="1">
      <c r="A48" s="8" t="s">
        <v>37</v>
      </c>
      <c r="B48" s="751" t="s">
        <v>808</v>
      </c>
      <c r="C48" s="731" t="s">
        <v>9</v>
      </c>
      <c r="D48" s="786" t="s">
        <v>2088</v>
      </c>
      <c r="E48" s="732" t="s">
        <v>2528</v>
      </c>
      <c r="F48" s="725" t="s">
        <v>2598</v>
      </c>
    </row>
    <row r="49" spans="1:6" s="836" customFormat="1">
      <c r="A49" s="8" t="s">
        <v>38</v>
      </c>
      <c r="B49" s="159" t="s">
        <v>1006</v>
      </c>
      <c r="C49" s="895" t="s">
        <v>62</v>
      </c>
      <c r="D49" s="787" t="s">
        <v>1007</v>
      </c>
      <c r="E49" s="170" t="s">
        <v>2093</v>
      </c>
      <c r="F49" s="159" t="s">
        <v>1008</v>
      </c>
    </row>
    <row r="50" spans="1:6" s="836" customFormat="1">
      <c r="A50" s="156" t="s">
        <v>39</v>
      </c>
      <c r="B50" s="159" t="s">
        <v>1009</v>
      </c>
      <c r="C50" s="895" t="s">
        <v>62</v>
      </c>
      <c r="D50" s="787" t="s">
        <v>1007</v>
      </c>
      <c r="E50" s="170" t="s">
        <v>2093</v>
      </c>
      <c r="F50" s="159" t="s">
        <v>1008</v>
      </c>
    </row>
    <row r="51" spans="1:6">
      <c r="A51" s="547" t="s">
        <v>73</v>
      </c>
      <c r="B51" s="757"/>
      <c r="C51" s="757"/>
      <c r="D51" s="757"/>
      <c r="E51" s="757"/>
      <c r="F51" s="757"/>
    </row>
    <row r="52" spans="1:6">
      <c r="A52" s="54" t="s">
        <v>41</v>
      </c>
      <c r="B52" s="159" t="s">
        <v>1012</v>
      </c>
      <c r="C52" s="895" t="s">
        <v>62</v>
      </c>
      <c r="D52" s="788" t="s">
        <v>1010</v>
      </c>
      <c r="E52" s="170" t="s">
        <v>2094</v>
      </c>
      <c r="F52" s="633" t="s">
        <v>2622</v>
      </c>
    </row>
    <row r="53" spans="1:6">
      <c r="A53" s="54" t="s">
        <v>40</v>
      </c>
      <c r="B53" s="159" t="s">
        <v>1015</v>
      </c>
      <c r="C53" s="895" t="s">
        <v>62</v>
      </c>
      <c r="D53" s="788" t="s">
        <v>1010</v>
      </c>
      <c r="E53" s="170" t="s">
        <v>2094</v>
      </c>
      <c r="F53" s="633" t="s">
        <v>2622</v>
      </c>
    </row>
    <row r="54" spans="1:6">
      <c r="A54" s="51" t="s">
        <v>42</v>
      </c>
      <c r="B54" s="160" t="s">
        <v>2099</v>
      </c>
      <c r="C54" s="160" t="s">
        <v>2100</v>
      </c>
      <c r="D54" s="160"/>
      <c r="E54" s="160"/>
      <c r="F54" s="731"/>
    </row>
    <row r="55" spans="1:6">
      <c r="A55" s="51" t="s">
        <v>43</v>
      </c>
      <c r="B55" s="160" t="s">
        <v>2099</v>
      </c>
      <c r="C55" s="160" t="s">
        <v>2100</v>
      </c>
      <c r="D55" s="160"/>
      <c r="E55" s="160"/>
      <c r="F55" s="731"/>
    </row>
    <row r="56" spans="1:6" s="12" customFormat="1">
      <c r="A56" s="783" t="s">
        <v>2556</v>
      </c>
      <c r="B56" s="783"/>
      <c r="C56" s="29"/>
      <c r="D56" s="29"/>
      <c r="E56" s="29"/>
      <c r="F56" s="29"/>
    </row>
    <row r="57" spans="1:6">
      <c r="A57" s="8" t="s">
        <v>36</v>
      </c>
    </row>
    <row r="58" spans="1:6">
      <c r="A58" s="8" t="s">
        <v>37</v>
      </c>
      <c r="B58" s="159" t="s">
        <v>1018</v>
      </c>
      <c r="C58" s="895" t="s">
        <v>62</v>
      </c>
      <c r="D58" s="793" t="s">
        <v>1013</v>
      </c>
      <c r="E58" s="747" t="s">
        <v>2093</v>
      </c>
      <c r="F58" s="794" t="s">
        <v>1014</v>
      </c>
    </row>
    <row r="59" spans="1:6">
      <c r="A59" s="8" t="s">
        <v>38</v>
      </c>
      <c r="B59" s="731" t="s">
        <v>809</v>
      </c>
      <c r="C59" s="731" t="s">
        <v>9</v>
      </c>
      <c r="D59" s="731" t="s">
        <v>810</v>
      </c>
      <c r="E59" s="732" t="s">
        <v>2528</v>
      </c>
      <c r="F59" s="791" t="s">
        <v>2599</v>
      </c>
    </row>
    <row r="60" spans="1:6">
      <c r="A60" s="8" t="s">
        <v>39</v>
      </c>
      <c r="B60" s="731" t="s">
        <v>812</v>
      </c>
      <c r="C60" s="731" t="s">
        <v>9</v>
      </c>
      <c r="D60" s="731" t="s">
        <v>810</v>
      </c>
      <c r="E60" s="732" t="s">
        <v>2528</v>
      </c>
      <c r="F60" s="731" t="s">
        <v>2599</v>
      </c>
    </row>
    <row r="61" spans="1:6">
      <c r="A61" s="546" t="s">
        <v>73</v>
      </c>
      <c r="B61" s="757"/>
      <c r="C61" s="757"/>
      <c r="D61" s="757"/>
      <c r="E61" s="757"/>
      <c r="F61" s="757"/>
    </row>
    <row r="62" spans="1:6">
      <c r="A62" s="54" t="s">
        <v>41</v>
      </c>
      <c r="B62" s="159" t="s">
        <v>1021</v>
      </c>
      <c r="C62" s="895" t="s">
        <v>62</v>
      </c>
      <c r="D62" s="788" t="s">
        <v>1016</v>
      </c>
      <c r="E62" s="170" t="s">
        <v>2093</v>
      </c>
      <c r="F62" s="633" t="s">
        <v>1017</v>
      </c>
    </row>
    <row r="63" spans="1:6">
      <c r="A63" s="54" t="s">
        <v>40</v>
      </c>
      <c r="B63" s="159" t="s">
        <v>1027</v>
      </c>
      <c r="C63" s="895" t="s">
        <v>62</v>
      </c>
      <c r="D63" s="788" t="s">
        <v>1016</v>
      </c>
      <c r="E63" s="170" t="s">
        <v>2093</v>
      </c>
      <c r="F63" s="633" t="s">
        <v>1017</v>
      </c>
    </row>
    <row r="64" spans="1:6">
      <c r="A64" s="51" t="s">
        <v>42</v>
      </c>
      <c r="B64" s="160" t="s">
        <v>2101</v>
      </c>
      <c r="C64" s="59" t="s">
        <v>2102</v>
      </c>
      <c r="D64" s="160"/>
      <c r="E64" s="160"/>
      <c r="F64" s="160"/>
    </row>
    <row r="65" spans="1:6">
      <c r="A65" s="51" t="s">
        <v>43</v>
      </c>
      <c r="B65" s="160" t="s">
        <v>2101</v>
      </c>
      <c r="C65" s="160" t="s">
        <v>2102</v>
      </c>
      <c r="D65" s="59"/>
      <c r="E65" s="67"/>
      <c r="F65" s="8"/>
    </row>
    <row r="66" spans="1:6" s="12" customFormat="1">
      <c r="A66" s="783" t="s">
        <v>2557</v>
      </c>
      <c r="B66" s="783"/>
      <c r="C66" s="29"/>
      <c r="D66" s="29"/>
      <c r="E66" s="29"/>
      <c r="F66" s="29"/>
    </row>
    <row r="67" spans="1:6">
      <c r="A67" s="8" t="s">
        <v>36</v>
      </c>
      <c r="B67" s="156" t="s">
        <v>2003</v>
      </c>
      <c r="C67" s="59" t="s">
        <v>2004</v>
      </c>
      <c r="D67" s="40"/>
      <c r="E67" s="773" t="s">
        <v>1434</v>
      </c>
      <c r="F67" s="59"/>
    </row>
    <row r="68" spans="1:6">
      <c r="A68" s="8" t="s">
        <v>37</v>
      </c>
      <c r="B68" s="156" t="s">
        <v>2003</v>
      </c>
      <c r="C68" s="59" t="s">
        <v>2004</v>
      </c>
      <c r="D68" s="40"/>
      <c r="E68" s="773" t="s">
        <v>1434</v>
      </c>
      <c r="F68" s="59"/>
    </row>
    <row r="69" spans="1:6">
      <c r="A69" s="8" t="s">
        <v>38</v>
      </c>
      <c r="B69" s="59" t="s">
        <v>2005</v>
      </c>
      <c r="C69" s="59" t="s">
        <v>2006</v>
      </c>
      <c r="D69" s="40"/>
      <c r="E69" s="67" t="s">
        <v>2007</v>
      </c>
      <c r="F69" s="33"/>
    </row>
    <row r="70" spans="1:6">
      <c r="A70" s="8" t="s">
        <v>39</v>
      </c>
      <c r="B70" s="59" t="s">
        <v>2005</v>
      </c>
      <c r="C70" s="59" t="s">
        <v>2006</v>
      </c>
      <c r="D70" s="40"/>
      <c r="E70" s="67" t="s">
        <v>2007</v>
      </c>
      <c r="F70" s="33"/>
    </row>
    <row r="71" spans="1:6">
      <c r="A71" s="546" t="s">
        <v>73</v>
      </c>
      <c r="B71" s="547"/>
      <c r="C71" s="547"/>
      <c r="D71" s="547"/>
      <c r="E71" s="548"/>
      <c r="F71" s="547"/>
    </row>
    <row r="72" spans="1:6">
      <c r="A72" s="792" t="s">
        <v>41</v>
      </c>
      <c r="B72" s="159" t="s">
        <v>1030</v>
      </c>
      <c r="C72" s="895" t="s">
        <v>62</v>
      </c>
      <c r="D72" s="793" t="s">
        <v>1019</v>
      </c>
      <c r="E72" s="170" t="s">
        <v>2094</v>
      </c>
      <c r="F72" s="794" t="s">
        <v>2623</v>
      </c>
    </row>
    <row r="73" spans="1:6">
      <c r="A73" s="792" t="s">
        <v>40</v>
      </c>
      <c r="B73" s="159" t="s">
        <v>1033</v>
      </c>
      <c r="C73" s="895" t="s">
        <v>62</v>
      </c>
      <c r="D73" s="793" t="s">
        <v>1019</v>
      </c>
      <c r="E73" s="170" t="s">
        <v>2094</v>
      </c>
      <c r="F73" s="794" t="s">
        <v>2623</v>
      </c>
    </row>
    <row r="74" spans="1:6">
      <c r="A74" s="644" t="s">
        <v>42</v>
      </c>
      <c r="B74" s="156" t="s">
        <v>2103</v>
      </c>
      <c r="C74" s="59" t="s">
        <v>2104</v>
      </c>
      <c r="D74" s="795"/>
      <c r="E74" s="773"/>
      <c r="F74" s="40"/>
    </row>
    <row r="75" spans="1:6">
      <c r="A75" s="644" t="s">
        <v>43</v>
      </c>
      <c r="B75" s="156" t="s">
        <v>2103</v>
      </c>
      <c r="C75" s="59" t="s">
        <v>2104</v>
      </c>
      <c r="D75" s="795"/>
      <c r="E75" s="773"/>
      <c r="F75" s="40"/>
    </row>
    <row r="76" spans="1:6" s="12" customFormat="1">
      <c r="A76" s="783" t="s">
        <v>2558</v>
      </c>
      <c r="B76" s="783"/>
      <c r="C76" s="29"/>
      <c r="D76" s="29"/>
      <c r="E76" s="29"/>
      <c r="F76" s="29"/>
    </row>
    <row r="77" spans="1:6">
      <c r="A77" s="8" t="s">
        <v>36</v>
      </c>
      <c r="B77" s="33" t="s">
        <v>536</v>
      </c>
      <c r="C77" s="54" t="s">
        <v>2040</v>
      </c>
      <c r="D77" s="8" t="s">
        <v>537</v>
      </c>
      <c r="E77" s="51" t="s">
        <v>538</v>
      </c>
      <c r="F77" s="33" t="s">
        <v>539</v>
      </c>
    </row>
    <row r="78" spans="1:6">
      <c r="A78" s="8" t="s">
        <v>37</v>
      </c>
      <c r="B78" s="33" t="s">
        <v>540</v>
      </c>
      <c r="C78" s="54" t="s">
        <v>2040</v>
      </c>
      <c r="D78" s="8" t="s">
        <v>541</v>
      </c>
      <c r="E78" s="51" t="s">
        <v>542</v>
      </c>
      <c r="F78" s="33" t="s">
        <v>543</v>
      </c>
    </row>
    <row r="79" spans="1:6">
      <c r="A79" s="8" t="s">
        <v>38</v>
      </c>
      <c r="B79" s="59" t="s">
        <v>1764</v>
      </c>
      <c r="C79" s="59" t="s">
        <v>0</v>
      </c>
      <c r="D79" s="59" t="s">
        <v>1765</v>
      </c>
      <c r="E79" s="735" t="s">
        <v>1766</v>
      </c>
      <c r="F79" s="735" t="s">
        <v>1767</v>
      </c>
    </row>
    <row r="80" spans="1:6">
      <c r="A80" s="8" t="s">
        <v>39</v>
      </c>
      <c r="B80" s="59" t="s">
        <v>1768</v>
      </c>
      <c r="C80" s="59" t="s">
        <v>0</v>
      </c>
      <c r="D80" s="59" t="s">
        <v>1769</v>
      </c>
      <c r="E80" s="735" t="s">
        <v>1766</v>
      </c>
      <c r="F80" s="735" t="s">
        <v>1770</v>
      </c>
    </row>
    <row r="81" spans="1:6">
      <c r="A81" s="546" t="s">
        <v>73</v>
      </c>
      <c r="B81" s="547"/>
      <c r="C81" s="547"/>
      <c r="D81" s="547"/>
      <c r="E81" s="548"/>
      <c r="F81" s="547"/>
    </row>
    <row r="82" spans="1:6">
      <c r="A82" s="33" t="s">
        <v>41</v>
      </c>
      <c r="B82" s="159" t="s">
        <v>1036</v>
      </c>
      <c r="C82" s="895" t="s">
        <v>62</v>
      </c>
      <c r="D82" s="787" t="s">
        <v>1022</v>
      </c>
      <c r="E82" s="170" t="s">
        <v>2094</v>
      </c>
      <c r="F82" s="159" t="s">
        <v>2623</v>
      </c>
    </row>
    <row r="83" spans="1:6">
      <c r="A83" s="33" t="s">
        <v>40</v>
      </c>
      <c r="B83" s="159" t="s">
        <v>1039</v>
      </c>
      <c r="C83" s="895" t="s">
        <v>62</v>
      </c>
      <c r="D83" s="787" t="s">
        <v>1022</v>
      </c>
      <c r="E83" s="170" t="s">
        <v>2094</v>
      </c>
      <c r="F83" s="159" t="s">
        <v>2623</v>
      </c>
    </row>
    <row r="84" spans="1:6">
      <c r="A84" s="51" t="s">
        <v>42</v>
      </c>
      <c r="B84" s="33" t="s">
        <v>179</v>
      </c>
      <c r="C84" s="54" t="s">
        <v>66</v>
      </c>
      <c r="D84" s="33" t="s">
        <v>180</v>
      </c>
      <c r="E84" s="51" t="s">
        <v>181</v>
      </c>
      <c r="F84" s="33" t="s">
        <v>182</v>
      </c>
    </row>
    <row r="85" spans="1:6">
      <c r="A85" s="51" t="s">
        <v>43</v>
      </c>
      <c r="B85" s="33" t="s">
        <v>183</v>
      </c>
      <c r="C85" s="54" t="s">
        <v>66</v>
      </c>
      <c r="D85" s="33" t="s">
        <v>180</v>
      </c>
      <c r="E85" s="51" t="s">
        <v>181</v>
      </c>
      <c r="F85" s="33" t="s">
        <v>182</v>
      </c>
    </row>
    <row r="86" spans="1:6" s="835" customFormat="1">
      <c r="A86" s="113" t="s">
        <v>14</v>
      </c>
      <c r="B86" s="113"/>
      <c r="C86" s="113"/>
      <c r="D86" s="113"/>
      <c r="E86" s="113"/>
      <c r="F86" s="113"/>
    </row>
    <row r="87" spans="1:6">
      <c r="A87" s="25" t="s">
        <v>3</v>
      </c>
      <c r="B87" s="25" t="s">
        <v>6</v>
      </c>
      <c r="C87" s="25" t="s">
        <v>7</v>
      </c>
      <c r="D87" s="25" t="s">
        <v>8</v>
      </c>
      <c r="E87" s="26" t="s">
        <v>4</v>
      </c>
      <c r="F87" s="25" t="s">
        <v>11</v>
      </c>
    </row>
    <row r="88" spans="1:6" s="12" customFormat="1">
      <c r="A88" s="783" t="s">
        <v>2559</v>
      </c>
      <c r="B88" s="783"/>
      <c r="C88" s="29"/>
      <c r="D88" s="29"/>
      <c r="E88" s="29"/>
      <c r="F88" s="29"/>
    </row>
    <row r="89" spans="1:6">
      <c r="A89" s="8" t="s">
        <v>36</v>
      </c>
    </row>
    <row r="90" spans="1:6">
      <c r="A90" s="8" t="s">
        <v>37</v>
      </c>
      <c r="B90" s="725" t="s">
        <v>1169</v>
      </c>
      <c r="C90" s="751" t="s">
        <v>63</v>
      </c>
      <c r="D90" s="969" t="s">
        <v>1170</v>
      </c>
      <c r="E90" s="728" t="s">
        <v>1171</v>
      </c>
      <c r="F90" s="725" t="s">
        <v>1172</v>
      </c>
    </row>
    <row r="91" spans="1:6">
      <c r="A91" s="156" t="s">
        <v>38</v>
      </c>
      <c r="B91" s="734" t="s">
        <v>1023</v>
      </c>
      <c r="C91" s="734" t="s">
        <v>3428</v>
      </c>
      <c r="D91" s="734" t="s">
        <v>1025</v>
      </c>
      <c r="E91" s="796" t="s">
        <v>2092</v>
      </c>
      <c r="F91" s="797" t="s">
        <v>1026</v>
      </c>
    </row>
    <row r="92" spans="1:6">
      <c r="A92" s="156" t="s">
        <v>39</v>
      </c>
      <c r="B92" s="734" t="s">
        <v>1048</v>
      </c>
      <c r="C92" s="734" t="s">
        <v>3428</v>
      </c>
      <c r="D92" s="734" t="s">
        <v>1025</v>
      </c>
      <c r="E92" s="796" t="s">
        <v>2092</v>
      </c>
      <c r="F92" s="797" t="s">
        <v>1026</v>
      </c>
    </row>
    <row r="93" spans="1:6">
      <c r="A93" s="546" t="s">
        <v>73</v>
      </c>
      <c r="B93" s="547"/>
      <c r="C93" s="547"/>
      <c r="D93" s="547"/>
      <c r="E93" s="548"/>
      <c r="F93" s="547"/>
    </row>
    <row r="94" spans="1:6">
      <c r="A94" s="54" t="s">
        <v>41</v>
      </c>
      <c r="B94" s="1025" t="s">
        <v>3427</v>
      </c>
      <c r="C94" s="1025"/>
    </row>
    <row r="95" spans="1:6" ht="15.75" customHeight="1">
      <c r="A95" s="54" t="s">
        <v>40</v>
      </c>
      <c r="B95" s="1025"/>
      <c r="C95" s="1025"/>
    </row>
    <row r="96" spans="1:6" ht="15.75" customHeight="1">
      <c r="A96" s="51" t="s">
        <v>42</v>
      </c>
      <c r="B96" s="734" t="s">
        <v>1023</v>
      </c>
      <c r="C96" s="734" t="s">
        <v>3428</v>
      </c>
      <c r="D96" s="734" t="s">
        <v>1025</v>
      </c>
      <c r="E96" s="796" t="s">
        <v>2092</v>
      </c>
      <c r="F96" s="797" t="s">
        <v>1026</v>
      </c>
    </row>
    <row r="97" spans="1:6">
      <c r="A97" s="51" t="s">
        <v>43</v>
      </c>
      <c r="B97" s="734" t="s">
        <v>1048</v>
      </c>
      <c r="C97" s="734" t="s">
        <v>3428</v>
      </c>
      <c r="D97" s="734" t="s">
        <v>1025</v>
      </c>
      <c r="E97" s="796" t="s">
        <v>2092</v>
      </c>
      <c r="F97" s="797" t="s">
        <v>1026</v>
      </c>
    </row>
    <row r="98" spans="1:6" s="12" customFormat="1">
      <c r="A98" s="783" t="s">
        <v>3022</v>
      </c>
      <c r="B98" s="783"/>
      <c r="C98" s="29"/>
      <c r="D98" s="29"/>
      <c r="E98" s="29"/>
      <c r="F98" s="29"/>
    </row>
    <row r="99" spans="1:6">
      <c r="A99" s="8" t="s">
        <v>36</v>
      </c>
      <c r="B99" s="59" t="s">
        <v>2983</v>
      </c>
      <c r="C99" s="59" t="s">
        <v>75</v>
      </c>
      <c r="D99" s="37" t="s">
        <v>3419</v>
      </c>
      <c r="E99" s="37" t="s">
        <v>3418</v>
      </c>
    </row>
    <row r="100" spans="1:6">
      <c r="A100" s="8" t="s">
        <v>37</v>
      </c>
      <c r="B100" s="59" t="s">
        <v>2984</v>
      </c>
      <c r="C100" s="59" t="s">
        <v>75</v>
      </c>
      <c r="D100" s="37" t="s">
        <v>3420</v>
      </c>
      <c r="E100" s="37" t="s">
        <v>3418</v>
      </c>
    </row>
    <row r="101" spans="1:6">
      <c r="A101" s="8" t="s">
        <v>38</v>
      </c>
      <c r="B101" s="59" t="s">
        <v>2985</v>
      </c>
      <c r="C101" s="59" t="s">
        <v>75</v>
      </c>
      <c r="D101" s="37" t="s">
        <v>3421</v>
      </c>
      <c r="E101" s="37" t="s">
        <v>3418</v>
      </c>
    </row>
    <row r="102" spans="1:6">
      <c r="A102" s="8" t="s">
        <v>39</v>
      </c>
      <c r="B102" s="59" t="s">
        <v>2986</v>
      </c>
      <c r="C102" s="59" t="s">
        <v>75</v>
      </c>
      <c r="D102" s="37" t="s">
        <v>3422</v>
      </c>
      <c r="E102" s="37" t="s">
        <v>3418</v>
      </c>
    </row>
    <row r="103" spans="1:6">
      <c r="A103" s="546" t="s">
        <v>73</v>
      </c>
      <c r="B103" s="547"/>
      <c r="C103" s="547"/>
      <c r="D103" s="547"/>
      <c r="E103" s="548"/>
      <c r="F103" s="547"/>
    </row>
    <row r="104" spans="1:6">
      <c r="A104" s="54" t="s">
        <v>41</v>
      </c>
      <c r="B104" s="59" t="s">
        <v>2987</v>
      </c>
      <c r="C104" s="59" t="s">
        <v>75</v>
      </c>
      <c r="D104" s="37" t="s">
        <v>3423</v>
      </c>
      <c r="E104" s="37" t="s">
        <v>3418</v>
      </c>
    </row>
    <row r="105" spans="1:6">
      <c r="A105" s="54" t="s">
        <v>40</v>
      </c>
      <c r="B105" s="59" t="s">
        <v>2988</v>
      </c>
      <c r="C105" s="59" t="s">
        <v>75</v>
      </c>
      <c r="D105" s="37" t="s">
        <v>3424</v>
      </c>
      <c r="E105" s="37" t="s">
        <v>3418</v>
      </c>
      <c r="F105" s="33"/>
    </row>
    <row r="106" spans="1:6">
      <c r="A106" s="51" t="s">
        <v>42</v>
      </c>
      <c r="B106" s="160" t="s">
        <v>2099</v>
      </c>
      <c r="C106" s="59" t="s">
        <v>2100</v>
      </c>
      <c r="D106" s="731"/>
      <c r="E106" s="732"/>
      <c r="F106" s="34"/>
    </row>
    <row r="107" spans="1:6">
      <c r="A107" s="51" t="s">
        <v>43</v>
      </c>
      <c r="B107" s="160" t="s">
        <v>2099</v>
      </c>
      <c r="C107" s="160" t="s">
        <v>2100</v>
      </c>
      <c r="D107" s="731"/>
      <c r="E107" s="732"/>
      <c r="F107" s="34"/>
    </row>
    <row r="108" spans="1:6" s="12" customFormat="1">
      <c r="A108" s="783" t="s">
        <v>2560</v>
      </c>
      <c r="B108" s="783"/>
      <c r="C108" s="29"/>
      <c r="D108" s="29"/>
      <c r="E108" s="29"/>
      <c r="F108" s="29"/>
    </row>
    <row r="109" spans="1:6">
      <c r="A109" s="8" t="s">
        <v>36</v>
      </c>
      <c r="B109" s="33" t="s">
        <v>184</v>
      </c>
      <c r="C109" s="54" t="s">
        <v>66</v>
      </c>
      <c r="D109" s="33" t="s">
        <v>185</v>
      </c>
      <c r="E109" s="51" t="s">
        <v>181</v>
      </c>
      <c r="F109" s="33" t="s">
        <v>186</v>
      </c>
    </row>
    <row r="110" spans="1:6">
      <c r="A110" s="8" t="s">
        <v>37</v>
      </c>
      <c r="B110" s="33" t="s">
        <v>187</v>
      </c>
      <c r="C110" s="54" t="s">
        <v>66</v>
      </c>
      <c r="D110" s="33" t="s">
        <v>185</v>
      </c>
      <c r="E110" s="51" t="s">
        <v>181</v>
      </c>
      <c r="F110" s="33" t="s">
        <v>186</v>
      </c>
    </row>
    <row r="111" spans="1:6">
      <c r="A111" s="8" t="s">
        <v>38</v>
      </c>
      <c r="B111" s="798" t="s">
        <v>2008</v>
      </c>
      <c r="C111" s="798" t="s">
        <v>69</v>
      </c>
      <c r="D111" s="798" t="s">
        <v>1879</v>
      </c>
      <c r="E111" s="730" t="s">
        <v>1880</v>
      </c>
      <c r="F111" s="54" t="s">
        <v>1881</v>
      </c>
    </row>
    <row r="112" spans="1:6">
      <c r="A112" s="8" t="s">
        <v>39</v>
      </c>
      <c r="B112" s="798" t="s">
        <v>2009</v>
      </c>
      <c r="C112" s="798" t="s">
        <v>69</v>
      </c>
      <c r="D112" s="798" t="s">
        <v>1879</v>
      </c>
      <c r="E112" s="730" t="s">
        <v>1880</v>
      </c>
      <c r="F112" s="54" t="s">
        <v>1881</v>
      </c>
    </row>
    <row r="113" spans="1:6">
      <c r="A113" s="546" t="s">
        <v>73</v>
      </c>
      <c r="B113" s="547"/>
      <c r="C113" s="547"/>
      <c r="D113" s="547"/>
      <c r="E113" s="548"/>
      <c r="F113" s="547"/>
    </row>
    <row r="114" spans="1:6">
      <c r="A114" s="54" t="s">
        <v>41</v>
      </c>
      <c r="B114" s="731" t="s">
        <v>813</v>
      </c>
      <c r="C114" s="731" t="s">
        <v>9</v>
      </c>
      <c r="D114" s="731" t="s">
        <v>814</v>
      </c>
      <c r="E114" s="732" t="s">
        <v>2528</v>
      </c>
      <c r="F114" s="791" t="s">
        <v>815</v>
      </c>
    </row>
    <row r="115" spans="1:6">
      <c r="A115" s="54" t="s">
        <v>40</v>
      </c>
      <c r="B115" s="731" t="s">
        <v>816</v>
      </c>
      <c r="C115" s="731" t="s">
        <v>9</v>
      </c>
      <c r="D115" s="731" t="s">
        <v>814</v>
      </c>
      <c r="E115" s="732" t="s">
        <v>2528</v>
      </c>
      <c r="F115" s="791" t="s">
        <v>815</v>
      </c>
    </row>
    <row r="116" spans="1:6">
      <c r="A116" s="51" t="s">
        <v>42</v>
      </c>
      <c r="B116" s="160" t="s">
        <v>2101</v>
      </c>
      <c r="C116" s="160" t="s">
        <v>2102</v>
      </c>
      <c r="D116" s="734"/>
      <c r="E116" s="799"/>
      <c r="F116" s="797"/>
    </row>
    <row r="117" spans="1:6">
      <c r="A117" s="51" t="s">
        <v>43</v>
      </c>
      <c r="B117" s="160" t="s">
        <v>2101</v>
      </c>
      <c r="C117" s="160" t="s">
        <v>2102</v>
      </c>
      <c r="D117" s="734"/>
      <c r="E117" s="799"/>
      <c r="F117" s="797"/>
    </row>
    <row r="118" spans="1:6" s="12" customFormat="1">
      <c r="A118" s="783" t="s">
        <v>2561</v>
      </c>
      <c r="B118" s="783"/>
      <c r="C118" s="29"/>
      <c r="D118" s="29"/>
      <c r="E118" s="29"/>
      <c r="F118" s="29"/>
    </row>
    <row r="119" spans="1:6">
      <c r="A119" s="8" t="s">
        <v>36</v>
      </c>
      <c r="B119" s="156" t="s">
        <v>2003</v>
      </c>
      <c r="C119" s="59" t="s">
        <v>2004</v>
      </c>
      <c r="D119" s="40"/>
      <c r="E119" s="773" t="s">
        <v>1434</v>
      </c>
      <c r="F119" s="33"/>
    </row>
    <row r="120" spans="1:6">
      <c r="A120" s="8" t="s">
        <v>37</v>
      </c>
      <c r="B120" s="156" t="s">
        <v>2003</v>
      </c>
      <c r="C120" s="59" t="s">
        <v>2004</v>
      </c>
      <c r="D120" s="40"/>
      <c r="E120" s="773" t="s">
        <v>1434</v>
      </c>
      <c r="F120" s="33"/>
    </row>
    <row r="121" spans="1:6">
      <c r="A121" s="8" t="s">
        <v>38</v>
      </c>
      <c r="B121" s="59" t="s">
        <v>2005</v>
      </c>
      <c r="C121" s="59" t="s">
        <v>2006</v>
      </c>
      <c r="D121" s="40"/>
      <c r="E121" s="67" t="s">
        <v>2007</v>
      </c>
      <c r="F121" s="33"/>
    </row>
    <row r="122" spans="1:6">
      <c r="A122" s="8" t="s">
        <v>39</v>
      </c>
      <c r="B122" s="59" t="s">
        <v>2005</v>
      </c>
      <c r="C122" s="59" t="s">
        <v>2006</v>
      </c>
      <c r="D122" s="40"/>
      <c r="E122" s="67" t="s">
        <v>2007</v>
      </c>
      <c r="F122" s="33"/>
    </row>
    <row r="123" spans="1:6">
      <c r="A123" s="546" t="s">
        <v>73</v>
      </c>
      <c r="B123" s="547"/>
      <c r="C123" s="547"/>
      <c r="D123" s="549"/>
      <c r="E123" s="549"/>
      <c r="F123" s="547"/>
    </row>
    <row r="124" spans="1:6">
      <c r="A124" s="54" t="s">
        <v>41</v>
      </c>
      <c r="B124" s="159" t="s">
        <v>1042</v>
      </c>
      <c r="C124" s="895" t="s">
        <v>62</v>
      </c>
      <c r="D124" s="787" t="s">
        <v>1028</v>
      </c>
      <c r="E124" s="170" t="s">
        <v>2094</v>
      </c>
      <c r="F124" s="159" t="s">
        <v>2624</v>
      </c>
    </row>
    <row r="125" spans="1:6">
      <c r="A125" s="54" t="s">
        <v>40</v>
      </c>
      <c r="B125" s="159" t="s">
        <v>1045</v>
      </c>
      <c r="C125" s="895" t="s">
        <v>62</v>
      </c>
      <c r="D125" s="787" t="s">
        <v>1028</v>
      </c>
      <c r="E125" s="170" t="s">
        <v>2094</v>
      </c>
      <c r="F125" s="159" t="s">
        <v>2624</v>
      </c>
    </row>
    <row r="126" spans="1:6">
      <c r="A126" s="51" t="s">
        <v>42</v>
      </c>
      <c r="B126" s="156" t="s">
        <v>2103</v>
      </c>
      <c r="C126" s="59" t="s">
        <v>2104</v>
      </c>
      <c r="D126" s="800"/>
      <c r="E126" s="170"/>
      <c r="F126" s="159"/>
    </row>
    <row r="127" spans="1:6">
      <c r="A127" s="51" t="s">
        <v>43</v>
      </c>
      <c r="B127" s="156" t="s">
        <v>2103</v>
      </c>
      <c r="C127" s="59" t="s">
        <v>2104</v>
      </c>
      <c r="D127" s="59"/>
      <c r="E127" s="59"/>
      <c r="F127" s="33"/>
    </row>
    <row r="128" spans="1:6" s="12" customFormat="1">
      <c r="A128" s="783" t="s">
        <v>2562</v>
      </c>
      <c r="B128" s="783"/>
      <c r="C128" s="29"/>
      <c r="D128" s="29"/>
      <c r="E128" s="29"/>
      <c r="F128" s="29"/>
    </row>
    <row r="129" spans="1:6">
      <c r="A129" s="8" t="s">
        <v>36</v>
      </c>
    </row>
    <row r="130" spans="1:6">
      <c r="A130" s="8" t="s">
        <v>37</v>
      </c>
    </row>
    <row r="131" spans="1:6">
      <c r="A131" s="8" t="s">
        <v>38</v>
      </c>
      <c r="B131" s="159" t="s">
        <v>1051</v>
      </c>
      <c r="C131" s="895" t="s">
        <v>62</v>
      </c>
      <c r="D131" s="787" t="s">
        <v>1031</v>
      </c>
      <c r="E131" s="170" t="s">
        <v>2093</v>
      </c>
      <c r="F131" s="159" t="s">
        <v>1032</v>
      </c>
    </row>
    <row r="132" spans="1:6">
      <c r="A132" s="8" t="s">
        <v>39</v>
      </c>
      <c r="B132" s="159" t="s">
        <v>1054</v>
      </c>
      <c r="C132" s="895" t="s">
        <v>62</v>
      </c>
      <c r="D132" s="787" t="s">
        <v>1031</v>
      </c>
      <c r="E132" s="170" t="s">
        <v>2093</v>
      </c>
      <c r="F132" s="159" t="s">
        <v>1032</v>
      </c>
    </row>
    <row r="133" spans="1:6">
      <c r="A133" s="546" t="s">
        <v>73</v>
      </c>
      <c r="B133" s="547"/>
      <c r="C133" s="547"/>
      <c r="D133" s="547"/>
      <c r="E133" s="548"/>
      <c r="F133" s="547"/>
    </row>
    <row r="134" spans="1:6">
      <c r="A134" s="54" t="s">
        <v>41</v>
      </c>
      <c r="B134" s="59" t="s">
        <v>1771</v>
      </c>
      <c r="C134" s="59" t="s">
        <v>0</v>
      </c>
      <c r="D134" s="802" t="s">
        <v>1772</v>
      </c>
      <c r="E134" s="59" t="s">
        <v>1766</v>
      </c>
      <c r="F134" s="59" t="s">
        <v>1773</v>
      </c>
    </row>
    <row r="135" spans="1:6">
      <c r="A135" s="54" t="s">
        <v>40</v>
      </c>
      <c r="B135" s="59" t="s">
        <v>1774</v>
      </c>
      <c r="C135" s="59" t="s">
        <v>0</v>
      </c>
      <c r="D135" s="802" t="s">
        <v>1775</v>
      </c>
      <c r="E135" s="59" t="s">
        <v>1766</v>
      </c>
      <c r="F135" s="59" t="s">
        <v>1776</v>
      </c>
    </row>
    <row r="136" spans="1:6">
      <c r="A136" s="51" t="s">
        <v>42</v>
      </c>
      <c r="B136" s="33" t="s">
        <v>544</v>
      </c>
      <c r="C136" s="54" t="s">
        <v>2040</v>
      </c>
      <c r="D136" s="801" t="s">
        <v>545</v>
      </c>
      <c r="E136" s="51" t="s">
        <v>2646</v>
      </c>
      <c r="F136" s="801" t="s">
        <v>546</v>
      </c>
    </row>
    <row r="137" spans="1:6">
      <c r="A137" s="51" t="s">
        <v>43</v>
      </c>
      <c r="B137" s="160"/>
      <c r="C137" s="731" t="s">
        <v>2105</v>
      </c>
      <c r="D137" s="160"/>
      <c r="E137" s="160"/>
      <c r="F137" s="160"/>
    </row>
    <row r="138" spans="1:6" s="835" customFormat="1">
      <c r="A138" s="113" t="s">
        <v>15</v>
      </c>
      <c r="B138" s="113"/>
      <c r="C138" s="113"/>
      <c r="D138" s="113"/>
      <c r="E138" s="113"/>
      <c r="F138" s="113"/>
    </row>
    <row r="139" spans="1:6">
      <c r="A139" s="25" t="s">
        <v>3</v>
      </c>
      <c r="B139" s="25" t="s">
        <v>6</v>
      </c>
      <c r="C139" s="25" t="s">
        <v>7</v>
      </c>
      <c r="D139" s="25" t="s">
        <v>8</v>
      </c>
      <c r="E139" s="26" t="s">
        <v>4</v>
      </c>
      <c r="F139" s="25" t="s">
        <v>11</v>
      </c>
    </row>
    <row r="140" spans="1:6" s="12" customFormat="1">
      <c r="A140" s="783" t="s">
        <v>2563</v>
      </c>
      <c r="B140" s="783"/>
      <c r="C140" s="29"/>
      <c r="D140" s="29"/>
      <c r="E140" s="29"/>
      <c r="F140" s="29"/>
    </row>
    <row r="141" spans="1:6">
      <c r="A141" s="8" t="s">
        <v>36</v>
      </c>
      <c r="B141" s="159" t="s">
        <v>1060</v>
      </c>
      <c r="C141" s="895" t="s">
        <v>62</v>
      </c>
      <c r="D141" s="800" t="s">
        <v>1034</v>
      </c>
      <c r="E141" s="170" t="s">
        <v>2093</v>
      </c>
      <c r="F141" s="159" t="s">
        <v>1035</v>
      </c>
    </row>
    <row r="142" spans="1:6">
      <c r="A142" s="8" t="s">
        <v>37</v>
      </c>
      <c r="B142" s="159" t="s">
        <v>1063</v>
      </c>
      <c r="C142" s="895" t="s">
        <v>62</v>
      </c>
      <c r="D142" s="800" t="s">
        <v>1034</v>
      </c>
      <c r="E142" s="170" t="s">
        <v>2093</v>
      </c>
      <c r="F142" s="159" t="s">
        <v>1035</v>
      </c>
    </row>
    <row r="143" spans="1:6">
      <c r="A143" s="8" t="s">
        <v>38</v>
      </c>
      <c r="B143" s="59" t="s">
        <v>1777</v>
      </c>
      <c r="C143" s="59" t="s">
        <v>0</v>
      </c>
      <c r="D143" s="59" t="s">
        <v>1778</v>
      </c>
      <c r="E143" s="735" t="s">
        <v>1766</v>
      </c>
      <c r="F143" s="735" t="s">
        <v>1779</v>
      </c>
    </row>
    <row r="144" spans="1:6">
      <c r="A144" s="8" t="s">
        <v>39</v>
      </c>
      <c r="B144" s="59" t="s">
        <v>1780</v>
      </c>
      <c r="C144" s="59" t="s">
        <v>0</v>
      </c>
      <c r="D144" s="59" t="s">
        <v>1781</v>
      </c>
      <c r="E144" s="735" t="s">
        <v>1766</v>
      </c>
      <c r="F144" s="735" t="s">
        <v>1782</v>
      </c>
    </row>
    <row r="145" spans="1:6">
      <c r="A145" s="546" t="s">
        <v>73</v>
      </c>
      <c r="B145" s="547"/>
      <c r="C145" s="547"/>
      <c r="D145" s="547"/>
      <c r="E145" s="548"/>
      <c r="F145" s="547"/>
    </row>
    <row r="146" spans="1:6">
      <c r="A146" s="54" t="s">
        <v>41</v>
      </c>
      <c r="B146" s="798" t="s">
        <v>2010</v>
      </c>
      <c r="C146" s="798" t="s">
        <v>69</v>
      </c>
      <c r="D146" s="798" t="s">
        <v>1882</v>
      </c>
      <c r="E146" s="730" t="s">
        <v>1880</v>
      </c>
      <c r="F146" s="37" t="s">
        <v>1883</v>
      </c>
    </row>
    <row r="147" spans="1:6">
      <c r="A147" s="54" t="s">
        <v>40</v>
      </c>
      <c r="B147" s="798" t="s">
        <v>2011</v>
      </c>
      <c r="C147" s="798" t="s">
        <v>69</v>
      </c>
      <c r="D147" s="798" t="s">
        <v>1882</v>
      </c>
      <c r="E147" s="730" t="s">
        <v>1880</v>
      </c>
      <c r="F147" s="37" t="s">
        <v>1883</v>
      </c>
    </row>
    <row r="148" spans="1:6">
      <c r="A148" s="51" t="s">
        <v>42</v>
      </c>
      <c r="B148" s="33" t="s">
        <v>188</v>
      </c>
      <c r="C148" s="54" t="s">
        <v>66</v>
      </c>
      <c r="D148" s="33" t="s">
        <v>189</v>
      </c>
      <c r="E148" s="51" t="s">
        <v>181</v>
      </c>
      <c r="F148" s="801" t="s">
        <v>190</v>
      </c>
    </row>
    <row r="149" spans="1:6">
      <c r="A149" s="51" t="s">
        <v>43</v>
      </c>
      <c r="B149" s="33" t="s">
        <v>191</v>
      </c>
      <c r="C149" s="54" t="s">
        <v>66</v>
      </c>
      <c r="D149" s="33" t="s">
        <v>189</v>
      </c>
      <c r="E149" s="51" t="s">
        <v>181</v>
      </c>
      <c r="F149" s="801" t="s">
        <v>190</v>
      </c>
    </row>
    <row r="150" spans="1:6" s="12" customFormat="1">
      <c r="A150" s="783" t="s">
        <v>2564</v>
      </c>
      <c r="B150" s="783"/>
      <c r="C150" s="29"/>
      <c r="D150" s="29"/>
      <c r="E150" s="29"/>
      <c r="F150" s="29"/>
    </row>
    <row r="151" spans="1:6">
      <c r="A151" s="8" t="s">
        <v>36</v>
      </c>
      <c r="B151" s="59" t="s">
        <v>2995</v>
      </c>
      <c r="C151" s="59" t="s">
        <v>75</v>
      </c>
      <c r="D151" s="37"/>
      <c r="E151" s="37" t="s">
        <v>3418</v>
      </c>
    </row>
    <row r="152" spans="1:6">
      <c r="A152" s="8" t="s">
        <v>37</v>
      </c>
      <c r="B152" s="59" t="s">
        <v>2996</v>
      </c>
      <c r="C152" s="59" t="s">
        <v>75</v>
      </c>
      <c r="D152" s="37"/>
      <c r="E152" s="37" t="s">
        <v>3418</v>
      </c>
    </row>
    <row r="153" spans="1:6">
      <c r="A153" s="8" t="s">
        <v>38</v>
      </c>
      <c r="B153" s="59" t="s">
        <v>2997</v>
      </c>
      <c r="C153" s="59" t="s">
        <v>75</v>
      </c>
      <c r="D153" s="37"/>
      <c r="E153" s="37" t="s">
        <v>3418</v>
      </c>
    </row>
    <row r="154" spans="1:6">
      <c r="A154" s="8" t="s">
        <v>39</v>
      </c>
      <c r="B154" s="59" t="s">
        <v>2998</v>
      </c>
      <c r="C154" s="59" t="s">
        <v>75</v>
      </c>
      <c r="D154" s="37"/>
      <c r="E154" s="37" t="s">
        <v>3418</v>
      </c>
    </row>
    <row r="155" spans="1:6">
      <c r="A155" s="546" t="s">
        <v>73</v>
      </c>
      <c r="B155" s="547"/>
      <c r="C155" s="547"/>
      <c r="D155" s="547"/>
      <c r="E155" s="548"/>
      <c r="F155" s="547"/>
    </row>
    <row r="156" spans="1:6">
      <c r="A156" s="54" t="s">
        <v>41</v>
      </c>
      <c r="B156" s="59" t="s">
        <v>2999</v>
      </c>
      <c r="C156" s="59" t="s">
        <v>75</v>
      </c>
      <c r="D156" s="37"/>
      <c r="E156" s="37" t="s">
        <v>3418</v>
      </c>
    </row>
    <row r="157" spans="1:6">
      <c r="A157" s="54" t="s">
        <v>40</v>
      </c>
      <c r="B157" s="59" t="s">
        <v>3000</v>
      </c>
      <c r="C157" s="59" t="s">
        <v>75</v>
      </c>
      <c r="D157" s="37"/>
      <c r="E157" s="37" t="s">
        <v>3418</v>
      </c>
    </row>
    <row r="158" spans="1:6">
      <c r="A158" s="51" t="s">
        <v>42</v>
      </c>
      <c r="B158" s="160" t="s">
        <v>2099</v>
      </c>
      <c r="C158" s="160" t="s">
        <v>2100</v>
      </c>
      <c r="D158" s="160"/>
      <c r="E158" s="160"/>
      <c r="F158" s="160"/>
    </row>
    <row r="159" spans="1:6">
      <c r="A159" s="51" t="s">
        <v>43</v>
      </c>
      <c r="B159" s="160" t="s">
        <v>2099</v>
      </c>
      <c r="C159" s="160" t="s">
        <v>2100</v>
      </c>
      <c r="D159" s="159"/>
      <c r="E159" s="773"/>
      <c r="F159" s="156"/>
    </row>
    <row r="160" spans="1:6" s="12" customFormat="1">
      <c r="A160" s="783" t="s">
        <v>2565</v>
      </c>
      <c r="B160" s="783"/>
      <c r="C160" s="29"/>
      <c r="D160" s="29"/>
      <c r="E160" s="29"/>
      <c r="F160" s="29"/>
    </row>
    <row r="161" spans="1:6">
      <c r="A161" s="8" t="s">
        <v>36</v>
      </c>
      <c r="B161" s="734" t="s">
        <v>2625</v>
      </c>
      <c r="C161" s="734" t="s">
        <v>2090</v>
      </c>
      <c r="D161" s="734" t="s">
        <v>2600</v>
      </c>
      <c r="E161" s="796" t="s">
        <v>2601</v>
      </c>
      <c r="F161" s="803" t="s">
        <v>2602</v>
      </c>
    </row>
    <row r="162" spans="1:6">
      <c r="A162" s="8" t="s">
        <v>37</v>
      </c>
      <c r="B162" s="734" t="s">
        <v>2626</v>
      </c>
      <c r="C162" s="734" t="s">
        <v>2090</v>
      </c>
      <c r="D162" s="734" t="s">
        <v>2600</v>
      </c>
      <c r="E162" s="796" t="s">
        <v>2601</v>
      </c>
      <c r="F162" s="803" t="s">
        <v>2602</v>
      </c>
    </row>
    <row r="163" spans="1:6">
      <c r="A163" s="8" t="s">
        <v>38</v>
      </c>
      <c r="B163" s="734" t="s">
        <v>2625</v>
      </c>
      <c r="C163" s="734" t="s">
        <v>2091</v>
      </c>
      <c r="D163" s="734" t="s">
        <v>2600</v>
      </c>
      <c r="E163" s="796" t="s">
        <v>2601</v>
      </c>
      <c r="F163" s="803" t="s">
        <v>2602</v>
      </c>
    </row>
    <row r="164" spans="1:6">
      <c r="A164" s="8" t="s">
        <v>39</v>
      </c>
      <c r="B164" s="734" t="s">
        <v>2626</v>
      </c>
      <c r="C164" s="734" t="s">
        <v>2091</v>
      </c>
      <c r="D164" s="734" t="s">
        <v>2600</v>
      </c>
      <c r="E164" s="796" t="s">
        <v>2601</v>
      </c>
      <c r="F164" s="803" t="s">
        <v>2602</v>
      </c>
    </row>
    <row r="165" spans="1:6">
      <c r="A165" s="546" t="s">
        <v>73</v>
      </c>
      <c r="B165" s="547"/>
      <c r="C165" s="547"/>
      <c r="D165" s="805"/>
      <c r="E165" s="790"/>
      <c r="F165" s="554"/>
    </row>
    <row r="166" spans="1:6">
      <c r="A166" s="54" t="s">
        <v>41</v>
      </c>
      <c r="B166" s="159" t="s">
        <v>195</v>
      </c>
      <c r="C166" s="37" t="s">
        <v>66</v>
      </c>
      <c r="D166" s="159" t="s">
        <v>193</v>
      </c>
      <c r="E166" s="170" t="s">
        <v>181</v>
      </c>
      <c r="F166" s="159" t="s">
        <v>194</v>
      </c>
    </row>
    <row r="167" spans="1:6">
      <c r="A167" s="54" t="s">
        <v>40</v>
      </c>
      <c r="B167" s="33" t="s">
        <v>198</v>
      </c>
      <c r="C167" s="37" t="s">
        <v>66</v>
      </c>
      <c r="D167" s="159" t="s">
        <v>193</v>
      </c>
      <c r="E167" s="170" t="s">
        <v>181</v>
      </c>
      <c r="F167" s="159" t="s">
        <v>194</v>
      </c>
    </row>
    <row r="168" spans="1:6">
      <c r="A168" s="51" t="s">
        <v>42</v>
      </c>
      <c r="B168" s="160" t="s">
        <v>2101</v>
      </c>
      <c r="C168" s="160" t="s">
        <v>2102</v>
      </c>
      <c r="D168" s="734"/>
      <c r="E168" s="796"/>
      <c r="F168" s="803"/>
    </row>
    <row r="169" spans="1:6">
      <c r="A169" s="51" t="s">
        <v>43</v>
      </c>
      <c r="B169" s="160" t="s">
        <v>2101</v>
      </c>
      <c r="C169" s="160" t="s">
        <v>2102</v>
      </c>
      <c r="D169" s="734"/>
      <c r="E169" s="796"/>
      <c r="F169" s="803"/>
    </row>
    <row r="170" spans="1:6" s="12" customFormat="1">
      <c r="A170" s="783" t="s">
        <v>2566</v>
      </c>
      <c r="B170" s="783"/>
      <c r="C170" s="29"/>
      <c r="D170" s="29"/>
      <c r="E170" s="29"/>
      <c r="F170" s="29"/>
    </row>
    <row r="171" spans="1:6">
      <c r="A171" s="8" t="s">
        <v>36</v>
      </c>
      <c r="B171" s="156" t="s">
        <v>2003</v>
      </c>
      <c r="C171" s="59" t="s">
        <v>2004</v>
      </c>
      <c r="D171" s="40"/>
      <c r="E171" s="773" t="s">
        <v>1434</v>
      </c>
      <c r="F171" s="33"/>
    </row>
    <row r="172" spans="1:6">
      <c r="A172" s="8" t="s">
        <v>37</v>
      </c>
      <c r="B172" s="156" t="s">
        <v>2003</v>
      </c>
      <c r="C172" s="59" t="s">
        <v>2004</v>
      </c>
      <c r="D172" s="40"/>
      <c r="E172" s="773" t="s">
        <v>1434</v>
      </c>
      <c r="F172" s="33"/>
    </row>
    <row r="173" spans="1:6">
      <c r="A173" s="8" t="s">
        <v>38</v>
      </c>
      <c r="B173" s="59" t="s">
        <v>2005</v>
      </c>
      <c r="C173" s="59" t="s">
        <v>2006</v>
      </c>
      <c r="D173" s="40"/>
      <c r="E173" s="67" t="s">
        <v>2007</v>
      </c>
      <c r="F173" s="33"/>
    </row>
    <row r="174" spans="1:6">
      <c r="A174" s="8" t="s">
        <v>39</v>
      </c>
      <c r="B174" s="59" t="s">
        <v>2005</v>
      </c>
      <c r="C174" s="59" t="s">
        <v>2006</v>
      </c>
      <c r="D174" s="40"/>
      <c r="E174" s="67" t="s">
        <v>2007</v>
      </c>
      <c r="F174" s="33"/>
    </row>
    <row r="175" spans="1:6">
      <c r="A175" s="826" t="s">
        <v>73</v>
      </c>
      <c r="B175" s="827"/>
      <c r="C175" s="827"/>
      <c r="D175" s="827"/>
      <c r="E175" s="828"/>
      <c r="F175" s="827"/>
    </row>
    <row r="176" spans="1:6" s="67" customFormat="1">
      <c r="A176" s="37" t="s">
        <v>41</v>
      </c>
      <c r="B176" s="59" t="s">
        <v>822</v>
      </c>
      <c r="C176" s="732" t="s">
        <v>9</v>
      </c>
      <c r="D176" s="732" t="s">
        <v>2603</v>
      </c>
      <c r="E176" s="59" t="s">
        <v>807</v>
      </c>
      <c r="F176" s="825" t="s">
        <v>824</v>
      </c>
    </row>
    <row r="177" spans="1:6" s="67" customFormat="1">
      <c r="A177" s="37" t="s">
        <v>40</v>
      </c>
      <c r="B177" s="59" t="s">
        <v>825</v>
      </c>
      <c r="C177" s="732" t="s">
        <v>9</v>
      </c>
      <c r="D177" s="732" t="s">
        <v>839</v>
      </c>
      <c r="E177" s="59" t="s">
        <v>807</v>
      </c>
      <c r="F177" s="825" t="s">
        <v>824</v>
      </c>
    </row>
    <row r="178" spans="1:6">
      <c r="A178" s="644" t="s">
        <v>42</v>
      </c>
      <c r="B178" s="829" t="s">
        <v>2103</v>
      </c>
      <c r="C178" s="830" t="s">
        <v>2104</v>
      </c>
      <c r="D178" s="830"/>
      <c r="E178" s="830"/>
      <c r="F178" s="733"/>
    </row>
    <row r="179" spans="1:6">
      <c r="A179" s="51" t="s">
        <v>43</v>
      </c>
      <c r="B179" s="156" t="s">
        <v>2103</v>
      </c>
      <c r="C179" s="59" t="s">
        <v>2104</v>
      </c>
      <c r="D179" s="59"/>
      <c r="E179" s="59"/>
      <c r="F179" s="33"/>
    </row>
    <row r="180" spans="1:6" s="12" customFormat="1">
      <c r="A180" s="783" t="s">
        <v>2567</v>
      </c>
      <c r="B180" s="783"/>
      <c r="C180" s="29"/>
      <c r="D180" s="29"/>
      <c r="E180" s="29"/>
      <c r="F180" s="29"/>
    </row>
    <row r="181" spans="1:6">
      <c r="A181" s="8" t="s">
        <v>36</v>
      </c>
    </row>
    <row r="182" spans="1:6">
      <c r="A182" s="8" t="s">
        <v>37</v>
      </c>
      <c r="B182" s="725" t="s">
        <v>1173</v>
      </c>
      <c r="C182" s="894" t="s">
        <v>63</v>
      </c>
      <c r="D182" s="804" t="s">
        <v>1174</v>
      </c>
      <c r="E182" s="728" t="s">
        <v>1171</v>
      </c>
      <c r="F182" s="725" t="s">
        <v>1175</v>
      </c>
    </row>
    <row r="183" spans="1:6">
      <c r="A183" s="8" t="s">
        <v>38</v>
      </c>
      <c r="B183" s="159" t="s">
        <v>1066</v>
      </c>
      <c r="C183" s="895" t="s">
        <v>62</v>
      </c>
      <c r="D183" s="787" t="s">
        <v>2627</v>
      </c>
      <c r="E183" s="170" t="s">
        <v>2094</v>
      </c>
      <c r="F183" s="159" t="s">
        <v>1038</v>
      </c>
    </row>
    <row r="184" spans="1:6">
      <c r="A184" s="8" t="s">
        <v>39</v>
      </c>
      <c r="B184" s="159" t="s">
        <v>1069</v>
      </c>
      <c r="C184" s="895" t="s">
        <v>62</v>
      </c>
      <c r="D184" s="800" t="s">
        <v>1040</v>
      </c>
      <c r="E184" s="170" t="s">
        <v>2094</v>
      </c>
      <c r="F184" s="159" t="s">
        <v>2628</v>
      </c>
    </row>
    <row r="185" spans="1:6">
      <c r="A185" s="546" t="s">
        <v>73</v>
      </c>
      <c r="B185" s="547"/>
      <c r="C185" s="547"/>
      <c r="D185" s="547"/>
      <c r="E185" s="548"/>
      <c r="F185" s="547"/>
    </row>
    <row r="186" spans="1:6">
      <c r="A186" s="37" t="s">
        <v>41</v>
      </c>
      <c r="B186" s="159" t="s">
        <v>1072</v>
      </c>
      <c r="C186" s="895" t="s">
        <v>62</v>
      </c>
      <c r="D186" s="787" t="s">
        <v>1043</v>
      </c>
      <c r="E186" s="170" t="s">
        <v>2093</v>
      </c>
      <c r="F186" s="159" t="s">
        <v>1044</v>
      </c>
    </row>
    <row r="187" spans="1:6">
      <c r="A187" s="37" t="s">
        <v>40</v>
      </c>
      <c r="B187" s="159" t="s">
        <v>1075</v>
      </c>
      <c r="C187" s="895" t="s">
        <v>62</v>
      </c>
      <c r="D187" s="787" t="s">
        <v>1046</v>
      </c>
      <c r="E187" s="170" t="s">
        <v>2093</v>
      </c>
      <c r="F187" s="159" t="s">
        <v>1047</v>
      </c>
    </row>
    <row r="188" spans="1:6">
      <c r="A188" s="51" t="s">
        <v>42</v>
      </c>
    </row>
    <row r="189" spans="1:6">
      <c r="A189" s="51" t="s">
        <v>43</v>
      </c>
    </row>
    <row r="190" spans="1:6" s="835" customFormat="1">
      <c r="A190" s="113" t="s">
        <v>16</v>
      </c>
      <c r="B190" s="113"/>
      <c r="C190" s="113"/>
      <c r="D190" s="113"/>
      <c r="E190" s="113"/>
      <c r="F190" s="113"/>
    </row>
    <row r="191" spans="1:6">
      <c r="A191" s="25" t="s">
        <v>3</v>
      </c>
      <c r="B191" s="25" t="s">
        <v>6</v>
      </c>
      <c r="C191" s="25" t="s">
        <v>7</v>
      </c>
      <c r="D191" s="25" t="s">
        <v>8</v>
      </c>
      <c r="E191" s="26" t="s">
        <v>4</v>
      </c>
      <c r="F191" s="25" t="s">
        <v>11</v>
      </c>
    </row>
    <row r="192" spans="1:6" s="12" customFormat="1">
      <c r="A192" s="783" t="s">
        <v>2568</v>
      </c>
      <c r="B192" s="783"/>
      <c r="C192" s="29"/>
      <c r="D192" s="29"/>
      <c r="E192" s="29"/>
      <c r="F192" s="29"/>
    </row>
    <row r="193" spans="1:6">
      <c r="A193" s="8" t="s">
        <v>36</v>
      </c>
    </row>
    <row r="194" spans="1:6">
      <c r="A194" s="8" t="s">
        <v>37</v>
      </c>
      <c r="B194" s="40" t="s">
        <v>2647</v>
      </c>
      <c r="C194" s="89" t="s">
        <v>2040</v>
      </c>
      <c r="D194" s="171" t="s">
        <v>562</v>
      </c>
      <c r="E194" s="789" t="s">
        <v>563</v>
      </c>
      <c r="F194" s="89" t="s">
        <v>564</v>
      </c>
    </row>
    <row r="195" spans="1:6">
      <c r="A195" s="8" t="s">
        <v>38</v>
      </c>
      <c r="B195" s="59" t="s">
        <v>826</v>
      </c>
      <c r="C195" s="732" t="s">
        <v>9</v>
      </c>
      <c r="D195" s="59" t="s">
        <v>827</v>
      </c>
      <c r="E195" s="59" t="s">
        <v>807</v>
      </c>
      <c r="F195" s="831" t="s">
        <v>2604</v>
      </c>
    </row>
    <row r="196" spans="1:6">
      <c r="A196" s="8" t="s">
        <v>39</v>
      </c>
      <c r="B196" s="59" t="s">
        <v>829</v>
      </c>
      <c r="C196" s="732" t="s">
        <v>9</v>
      </c>
      <c r="D196" s="59" t="s">
        <v>827</v>
      </c>
      <c r="E196" s="59" t="s">
        <v>807</v>
      </c>
      <c r="F196" s="831" t="s">
        <v>2604</v>
      </c>
    </row>
    <row r="197" spans="1:6">
      <c r="A197" s="546" t="s">
        <v>73</v>
      </c>
      <c r="B197" s="547"/>
      <c r="C197" s="547"/>
      <c r="D197" s="547"/>
      <c r="E197" s="548"/>
      <c r="F197" s="547"/>
    </row>
    <row r="198" spans="1:6">
      <c r="A198" s="37" t="s">
        <v>41</v>
      </c>
      <c r="B198" s="725" t="s">
        <v>1176</v>
      </c>
      <c r="C198" s="894" t="s">
        <v>63</v>
      </c>
      <c r="D198" s="749" t="s">
        <v>1177</v>
      </c>
      <c r="E198" s="728" t="s">
        <v>1171</v>
      </c>
      <c r="F198" s="807" t="s">
        <v>1178</v>
      </c>
    </row>
    <row r="199" spans="1:6">
      <c r="A199" s="37" t="s">
        <v>40</v>
      </c>
      <c r="B199" s="159" t="s">
        <v>3317</v>
      </c>
      <c r="C199" s="159" t="s">
        <v>3313</v>
      </c>
      <c r="D199" s="159" t="s">
        <v>3314</v>
      </c>
      <c r="E199" s="159" t="s">
        <v>3315</v>
      </c>
      <c r="F199" s="159" t="s">
        <v>3316</v>
      </c>
    </row>
    <row r="200" spans="1:6">
      <c r="A200" s="51" t="s">
        <v>42</v>
      </c>
      <c r="B200" s="208" t="s">
        <v>3318</v>
      </c>
      <c r="C200" s="208" t="s">
        <v>3313</v>
      </c>
      <c r="D200" s="576" t="s">
        <v>3319</v>
      </c>
      <c r="E200" s="210" t="s">
        <v>3315</v>
      </c>
      <c r="F200" s="576" t="s">
        <v>3320</v>
      </c>
    </row>
    <row r="201" spans="1:6">
      <c r="A201" s="51" t="s">
        <v>43</v>
      </c>
      <c r="B201" s="208"/>
      <c r="C201" s="208"/>
      <c r="D201" s="576"/>
      <c r="E201" s="210"/>
      <c r="F201" s="576"/>
    </row>
    <row r="202" spans="1:6" s="12" customFormat="1">
      <c r="A202" s="783" t="s">
        <v>2569</v>
      </c>
      <c r="B202" s="783"/>
      <c r="C202" s="29"/>
      <c r="D202" s="29"/>
      <c r="E202" s="29"/>
      <c r="F202" s="29"/>
    </row>
    <row r="203" spans="1:6">
      <c r="A203" s="8" t="s">
        <v>36</v>
      </c>
      <c r="B203" s="748" t="s">
        <v>2629</v>
      </c>
      <c r="C203" s="898" t="s">
        <v>2606</v>
      </c>
      <c r="D203" s="834" t="s">
        <v>2605</v>
      </c>
      <c r="E203" s="79" t="s">
        <v>2527</v>
      </c>
      <c r="F203" s="40" t="s">
        <v>1059</v>
      </c>
    </row>
    <row r="204" spans="1:6">
      <c r="A204" s="8" t="s">
        <v>37</v>
      </c>
      <c r="B204" s="748" t="s">
        <v>2630</v>
      </c>
      <c r="C204" s="898" t="s">
        <v>2606</v>
      </c>
      <c r="D204" s="834" t="s">
        <v>2605</v>
      </c>
      <c r="E204" s="79" t="s">
        <v>2527</v>
      </c>
      <c r="F204" s="40" t="s">
        <v>1059</v>
      </c>
    </row>
    <row r="205" spans="1:6">
      <c r="A205" s="8" t="s">
        <v>38</v>
      </c>
      <c r="B205" s="748" t="s">
        <v>2629</v>
      </c>
      <c r="C205" s="898" t="s">
        <v>2607</v>
      </c>
      <c r="D205" s="834" t="s">
        <v>2605</v>
      </c>
      <c r="E205" s="79" t="s">
        <v>2527</v>
      </c>
      <c r="F205" s="40" t="s">
        <v>1059</v>
      </c>
    </row>
    <row r="206" spans="1:6">
      <c r="A206" s="8" t="s">
        <v>39</v>
      </c>
      <c r="B206" s="748" t="s">
        <v>2630</v>
      </c>
      <c r="C206" s="898" t="s">
        <v>2607</v>
      </c>
      <c r="D206" s="834" t="s">
        <v>2605</v>
      </c>
      <c r="E206" s="79" t="s">
        <v>2527</v>
      </c>
      <c r="F206" s="40" t="s">
        <v>1059</v>
      </c>
    </row>
    <row r="207" spans="1:6">
      <c r="A207" s="546" t="s">
        <v>73</v>
      </c>
      <c r="B207" s="547"/>
      <c r="C207" s="547"/>
      <c r="D207" s="547"/>
      <c r="E207" s="806"/>
      <c r="F207" s="547"/>
    </row>
    <row r="208" spans="1:6">
      <c r="A208" s="54" t="s">
        <v>41</v>
      </c>
      <c r="B208" s="208" t="s">
        <v>3321</v>
      </c>
      <c r="C208" s="208" t="s">
        <v>3313</v>
      </c>
      <c r="D208" s="966" t="s">
        <v>3322</v>
      </c>
      <c r="E208" s="210" t="s">
        <v>3315</v>
      </c>
      <c r="F208" s="576" t="s">
        <v>3323</v>
      </c>
    </row>
    <row r="209" spans="1:6">
      <c r="A209" s="54" t="s">
        <v>40</v>
      </c>
      <c r="B209" s="208" t="s">
        <v>3398</v>
      </c>
      <c r="C209" s="208" t="s">
        <v>3313</v>
      </c>
      <c r="D209" s="576" t="s">
        <v>3400</v>
      </c>
      <c r="E209" s="210" t="s">
        <v>3315</v>
      </c>
      <c r="F209" s="576" t="s">
        <v>3399</v>
      </c>
    </row>
    <row r="210" spans="1:6">
      <c r="A210" s="51" t="s">
        <v>42</v>
      </c>
      <c r="B210" s="160" t="s">
        <v>2099</v>
      </c>
      <c r="C210" s="160" t="s">
        <v>2100</v>
      </c>
      <c r="D210" s="160"/>
      <c r="E210" s="160"/>
      <c r="F210" s="156"/>
    </row>
    <row r="211" spans="1:6">
      <c r="A211" s="51" t="s">
        <v>43</v>
      </c>
      <c r="B211" s="160" t="s">
        <v>2099</v>
      </c>
      <c r="C211" s="160" t="s">
        <v>2100</v>
      </c>
      <c r="D211" s="160"/>
      <c r="E211" s="160"/>
      <c r="F211" s="156"/>
    </row>
    <row r="212" spans="1:6" s="12" customFormat="1">
      <c r="A212" s="783" t="s">
        <v>2570</v>
      </c>
      <c r="B212" s="783"/>
      <c r="C212" s="29"/>
      <c r="D212" s="29"/>
      <c r="E212" s="29"/>
      <c r="F212" s="29"/>
    </row>
    <row r="213" spans="1:6">
      <c r="A213" s="8" t="s">
        <v>36</v>
      </c>
    </row>
    <row r="214" spans="1:6">
      <c r="A214" s="8" t="s">
        <v>37</v>
      </c>
    </row>
    <row r="215" spans="1:6">
      <c r="A215" s="8" t="s">
        <v>38</v>
      </c>
      <c r="B215" s="798" t="s">
        <v>2012</v>
      </c>
      <c r="C215" s="798" t="s">
        <v>69</v>
      </c>
      <c r="D215" s="798" t="s">
        <v>1884</v>
      </c>
      <c r="E215" s="750" t="s">
        <v>2098</v>
      </c>
      <c r="F215" s="37" t="s">
        <v>1885</v>
      </c>
    </row>
    <row r="216" spans="1:6">
      <c r="A216" s="8" t="s">
        <v>39</v>
      </c>
      <c r="B216" s="798" t="s">
        <v>2013</v>
      </c>
      <c r="C216" s="798" t="s">
        <v>69</v>
      </c>
      <c r="D216" s="798" t="s">
        <v>1884</v>
      </c>
      <c r="E216" s="750" t="s">
        <v>2098</v>
      </c>
      <c r="F216" s="37" t="s">
        <v>1885</v>
      </c>
    </row>
    <row r="217" spans="1:6">
      <c r="A217" s="546" t="s">
        <v>73</v>
      </c>
      <c r="B217" s="547"/>
      <c r="C217" s="547"/>
      <c r="D217" s="547"/>
      <c r="E217" s="548"/>
      <c r="F217" s="547"/>
    </row>
    <row r="218" spans="1:6">
      <c r="A218" s="54" t="s">
        <v>41</v>
      </c>
      <c r="B218" s="59" t="s">
        <v>830</v>
      </c>
      <c r="C218" s="732" t="s">
        <v>9</v>
      </c>
      <c r="D218" s="59" t="s">
        <v>831</v>
      </c>
      <c r="E218" s="59" t="s">
        <v>2608</v>
      </c>
      <c r="F218" s="831" t="s">
        <v>2609</v>
      </c>
    </row>
    <row r="219" spans="1:6">
      <c r="A219" s="54" t="s">
        <v>40</v>
      </c>
      <c r="B219" s="59" t="s">
        <v>834</v>
      </c>
      <c r="C219" s="732" t="s">
        <v>9</v>
      </c>
      <c r="D219" s="59" t="s">
        <v>831</v>
      </c>
      <c r="E219" s="59" t="s">
        <v>2608</v>
      </c>
      <c r="F219" s="831" t="s">
        <v>2609</v>
      </c>
    </row>
    <row r="220" spans="1:6">
      <c r="A220" s="51" t="s">
        <v>42</v>
      </c>
      <c r="B220" s="160" t="s">
        <v>2101</v>
      </c>
      <c r="C220" s="160" t="s">
        <v>2102</v>
      </c>
      <c r="D220" s="171"/>
      <c r="E220" s="51"/>
      <c r="F220" s="51"/>
    </row>
    <row r="221" spans="1:6">
      <c r="A221" s="51" t="s">
        <v>43</v>
      </c>
      <c r="B221" s="160" t="s">
        <v>2101</v>
      </c>
      <c r="C221" s="160" t="s">
        <v>2102</v>
      </c>
      <c r="D221" s="171"/>
      <c r="E221" s="773"/>
      <c r="F221" s="33"/>
    </row>
    <row r="222" spans="1:6" s="12" customFormat="1">
      <c r="A222" s="783" t="s">
        <v>2571</v>
      </c>
      <c r="B222" s="783"/>
      <c r="C222" s="29"/>
      <c r="D222" s="29"/>
      <c r="E222" s="29"/>
      <c r="F222" s="29"/>
    </row>
    <row r="223" spans="1:6">
      <c r="A223" s="8" t="s">
        <v>36</v>
      </c>
      <c r="B223" s="156" t="s">
        <v>2003</v>
      </c>
      <c r="C223" s="59" t="s">
        <v>2004</v>
      </c>
      <c r="D223" s="40"/>
      <c r="E223" s="773" t="s">
        <v>1434</v>
      </c>
      <c r="F223" s="33"/>
    </row>
    <row r="224" spans="1:6">
      <c r="A224" s="8" t="s">
        <v>37</v>
      </c>
      <c r="B224" s="156" t="s">
        <v>2003</v>
      </c>
      <c r="C224" s="59" t="s">
        <v>2004</v>
      </c>
      <c r="D224" s="40"/>
      <c r="E224" s="773" t="s">
        <v>1434</v>
      </c>
      <c r="F224" s="33"/>
    </row>
    <row r="225" spans="1:6">
      <c r="A225" s="8" t="s">
        <v>38</v>
      </c>
      <c r="B225" s="59" t="s">
        <v>2005</v>
      </c>
      <c r="C225" s="59" t="s">
        <v>2006</v>
      </c>
      <c r="D225" s="40"/>
      <c r="E225" s="67" t="s">
        <v>2007</v>
      </c>
      <c r="F225" s="33"/>
    </row>
    <row r="226" spans="1:6">
      <c r="A226" s="8" t="s">
        <v>39</v>
      </c>
      <c r="B226" s="59" t="s">
        <v>2005</v>
      </c>
      <c r="C226" s="59" t="s">
        <v>2006</v>
      </c>
      <c r="D226" s="40"/>
      <c r="E226" s="67" t="s">
        <v>2007</v>
      </c>
      <c r="F226" s="33"/>
    </row>
    <row r="227" spans="1:6">
      <c r="A227" s="546" t="s">
        <v>73</v>
      </c>
      <c r="B227" s="550"/>
      <c r="C227" s="547"/>
      <c r="D227" s="547"/>
      <c r="E227" s="548"/>
      <c r="F227" s="547"/>
    </row>
    <row r="228" spans="1:6">
      <c r="A228" s="54" t="s">
        <v>41</v>
      </c>
      <c r="B228" s="59" t="s">
        <v>835</v>
      </c>
      <c r="C228" s="732" t="s">
        <v>9</v>
      </c>
      <c r="D228" s="59" t="s">
        <v>836</v>
      </c>
      <c r="E228" s="59" t="s">
        <v>2608</v>
      </c>
      <c r="F228" s="831" t="s">
        <v>837</v>
      </c>
    </row>
    <row r="229" spans="1:6">
      <c r="A229" s="54" t="s">
        <v>40</v>
      </c>
      <c r="B229" s="59" t="s">
        <v>838</v>
      </c>
      <c r="C229" s="732" t="s">
        <v>9</v>
      </c>
      <c r="D229" s="59" t="s">
        <v>839</v>
      </c>
      <c r="E229" s="59" t="s">
        <v>2608</v>
      </c>
      <c r="F229" s="831" t="s">
        <v>840</v>
      </c>
    </row>
    <row r="230" spans="1:6">
      <c r="A230" s="51" t="s">
        <v>42</v>
      </c>
      <c r="B230" s="156" t="s">
        <v>2103</v>
      </c>
      <c r="C230" s="59" t="s">
        <v>2104</v>
      </c>
      <c r="D230" s="59"/>
      <c r="E230" s="59"/>
      <c r="F230" s="160"/>
    </row>
    <row r="231" spans="1:6">
      <c r="A231" s="51" t="s">
        <v>43</v>
      </c>
      <c r="B231" s="156" t="s">
        <v>2103</v>
      </c>
      <c r="C231" s="59" t="s">
        <v>2104</v>
      </c>
      <c r="D231" s="59"/>
      <c r="E231" s="59"/>
      <c r="F231" s="160"/>
    </row>
    <row r="232" spans="1:6" s="12" customFormat="1">
      <c r="A232" s="783" t="s">
        <v>2572</v>
      </c>
      <c r="B232" s="783"/>
      <c r="C232" s="29"/>
      <c r="D232" s="29"/>
      <c r="E232" s="29"/>
      <c r="F232" s="29"/>
    </row>
    <row r="233" spans="1:6">
      <c r="A233" s="8" t="s">
        <v>36</v>
      </c>
      <c r="B233" s="40" t="s">
        <v>2649</v>
      </c>
      <c r="C233" s="89" t="s">
        <v>2040</v>
      </c>
      <c r="D233" s="89" t="s">
        <v>565</v>
      </c>
      <c r="E233" s="79" t="s">
        <v>563</v>
      </c>
      <c r="F233" s="89" t="s">
        <v>566</v>
      </c>
    </row>
    <row r="234" spans="1:6">
      <c r="A234" s="8" t="s">
        <v>37</v>
      </c>
      <c r="B234" s="40" t="s">
        <v>2648</v>
      </c>
      <c r="C234" s="89" t="s">
        <v>2040</v>
      </c>
      <c r="D234" s="40" t="s">
        <v>565</v>
      </c>
      <c r="E234" s="79" t="s">
        <v>563</v>
      </c>
      <c r="F234" s="40" t="s">
        <v>566</v>
      </c>
    </row>
    <row r="235" spans="1:6">
      <c r="A235" s="8" t="s">
        <v>38</v>
      </c>
      <c r="B235" s="33" t="s">
        <v>199</v>
      </c>
      <c r="C235" s="37" t="s">
        <v>66</v>
      </c>
      <c r="D235" s="33" t="s">
        <v>196</v>
      </c>
      <c r="E235" s="51" t="s">
        <v>181</v>
      </c>
      <c r="F235" s="33" t="s">
        <v>197</v>
      </c>
    </row>
    <row r="236" spans="1:6">
      <c r="A236" s="8" t="s">
        <v>39</v>
      </c>
      <c r="B236" s="33" t="s">
        <v>202</v>
      </c>
      <c r="C236" s="37" t="s">
        <v>66</v>
      </c>
      <c r="D236" s="33" t="s">
        <v>196</v>
      </c>
      <c r="E236" s="51" t="s">
        <v>181</v>
      </c>
      <c r="F236" s="33" t="s">
        <v>197</v>
      </c>
    </row>
    <row r="237" spans="1:6">
      <c r="A237" s="546" t="s">
        <v>73</v>
      </c>
      <c r="B237" s="547"/>
      <c r="C237" s="547"/>
      <c r="D237" s="547"/>
      <c r="E237" s="548"/>
      <c r="F237" s="547"/>
    </row>
    <row r="238" spans="1:6">
      <c r="A238" s="54" t="s">
        <v>41</v>
      </c>
      <c r="B238" s="59" t="s">
        <v>847</v>
      </c>
      <c r="C238" s="731" t="s">
        <v>9</v>
      </c>
      <c r="D238" s="59" t="s">
        <v>848</v>
      </c>
      <c r="E238" s="59" t="s">
        <v>849</v>
      </c>
      <c r="F238" s="825" t="s">
        <v>2610</v>
      </c>
    </row>
    <row r="239" spans="1:6">
      <c r="A239" s="54" t="s">
        <v>40</v>
      </c>
      <c r="B239" s="59" t="s">
        <v>851</v>
      </c>
      <c r="C239" s="731" t="s">
        <v>9</v>
      </c>
      <c r="D239" s="59" t="s">
        <v>848</v>
      </c>
      <c r="E239" s="59" t="s">
        <v>849</v>
      </c>
      <c r="F239" s="825" t="s">
        <v>2610</v>
      </c>
    </row>
    <row r="240" spans="1:6">
      <c r="A240" s="51" t="s">
        <v>42</v>
      </c>
      <c r="B240" s="59" t="s">
        <v>852</v>
      </c>
      <c r="C240" s="59" t="s">
        <v>9</v>
      </c>
      <c r="D240" s="59" t="s">
        <v>853</v>
      </c>
      <c r="E240" s="59" t="s">
        <v>849</v>
      </c>
      <c r="F240" s="831" t="s">
        <v>2611</v>
      </c>
    </row>
    <row r="241" spans="1:6">
      <c r="A241" s="51" t="s">
        <v>43</v>
      </c>
      <c r="B241" s="59" t="s">
        <v>855</v>
      </c>
      <c r="C241" s="59" t="s">
        <v>9</v>
      </c>
      <c r="D241" s="59" t="s">
        <v>853</v>
      </c>
      <c r="E241" s="59" t="s">
        <v>849</v>
      </c>
      <c r="F241" s="831" t="s">
        <v>2611</v>
      </c>
    </row>
    <row r="242" spans="1:6" s="835" customFormat="1">
      <c r="A242" s="113" t="s">
        <v>17</v>
      </c>
      <c r="B242" s="113"/>
      <c r="C242" s="113"/>
      <c r="D242" s="113"/>
      <c r="E242" s="113"/>
      <c r="F242" s="113"/>
    </row>
    <row r="243" spans="1:6">
      <c r="A243" s="25" t="s">
        <v>3</v>
      </c>
      <c r="B243" s="25" t="s">
        <v>6</v>
      </c>
      <c r="C243" s="25" t="s">
        <v>7</v>
      </c>
      <c r="D243" s="25" t="s">
        <v>8</v>
      </c>
      <c r="E243" s="26" t="s">
        <v>4</v>
      </c>
      <c r="F243" s="25" t="s">
        <v>11</v>
      </c>
    </row>
    <row r="244" spans="1:6" s="12" customFormat="1">
      <c r="A244" s="783" t="s">
        <v>2573</v>
      </c>
      <c r="B244" s="783"/>
      <c r="C244" s="29"/>
      <c r="D244" s="29"/>
      <c r="E244" s="29"/>
      <c r="F244" s="29"/>
    </row>
    <row r="245" spans="1:6">
      <c r="A245" s="8" t="s">
        <v>36</v>
      </c>
      <c r="B245" s="59"/>
      <c r="C245" s="731" t="s">
        <v>2105</v>
      </c>
      <c r="D245" s="59"/>
      <c r="E245" s="67"/>
      <c r="F245" s="8"/>
    </row>
    <row r="246" spans="1:6">
      <c r="A246" s="8" t="s">
        <v>37</v>
      </c>
      <c r="B246" s="59"/>
      <c r="C246" s="59"/>
      <c r="D246" s="722"/>
      <c r="E246" s="5"/>
      <c r="F246" s="8"/>
    </row>
    <row r="247" spans="1:6">
      <c r="A247" s="8" t="s">
        <v>38</v>
      </c>
      <c r="B247" s="59" t="s">
        <v>841</v>
      </c>
      <c r="C247" s="732" t="s">
        <v>9</v>
      </c>
      <c r="D247" s="59" t="s">
        <v>842</v>
      </c>
      <c r="E247" s="59" t="s">
        <v>2608</v>
      </c>
      <c r="F247" s="831" t="s">
        <v>843</v>
      </c>
    </row>
    <row r="248" spans="1:6">
      <c r="A248" s="8" t="s">
        <v>39</v>
      </c>
      <c r="B248" s="59" t="s">
        <v>844</v>
      </c>
      <c r="C248" s="732" t="s">
        <v>9</v>
      </c>
      <c r="D248" s="59" t="s">
        <v>845</v>
      </c>
      <c r="E248" s="59" t="s">
        <v>2608</v>
      </c>
      <c r="F248" s="831" t="s">
        <v>846</v>
      </c>
    </row>
    <row r="249" spans="1:6">
      <c r="A249" s="546" t="s">
        <v>73</v>
      </c>
      <c r="B249" s="547"/>
      <c r="C249" s="547"/>
      <c r="D249" s="547"/>
      <c r="E249" s="548"/>
      <c r="F249" s="547"/>
    </row>
    <row r="250" spans="1:6">
      <c r="A250" s="54" t="s">
        <v>41</v>
      </c>
      <c r="B250" s="59" t="s">
        <v>859</v>
      </c>
      <c r="C250" s="59" t="s">
        <v>9</v>
      </c>
      <c r="D250" s="59" t="s">
        <v>860</v>
      </c>
      <c r="E250" s="59" t="s">
        <v>849</v>
      </c>
      <c r="F250" s="831" t="s">
        <v>2612</v>
      </c>
    </row>
    <row r="251" spans="1:6">
      <c r="A251" s="54" t="s">
        <v>40</v>
      </c>
      <c r="B251" s="59" t="s">
        <v>862</v>
      </c>
      <c r="C251" s="59" t="s">
        <v>9</v>
      </c>
      <c r="D251" s="59" t="s">
        <v>860</v>
      </c>
      <c r="E251" s="59" t="s">
        <v>849</v>
      </c>
      <c r="F251" s="831" t="s">
        <v>2612</v>
      </c>
    </row>
    <row r="252" spans="1:6">
      <c r="A252" s="51" t="s">
        <v>42</v>
      </c>
      <c r="B252" s="798" t="s">
        <v>2014</v>
      </c>
      <c r="C252" s="798" t="s">
        <v>69</v>
      </c>
      <c r="D252" s="798" t="s">
        <v>1886</v>
      </c>
      <c r="E252" s="750" t="s">
        <v>2098</v>
      </c>
      <c r="F252" s="37" t="s">
        <v>1887</v>
      </c>
    </row>
    <row r="253" spans="1:6">
      <c r="A253" s="51" t="s">
        <v>43</v>
      </c>
      <c r="B253" s="798" t="s">
        <v>2015</v>
      </c>
      <c r="C253" s="798" t="s">
        <v>69</v>
      </c>
      <c r="D253" s="798" t="s">
        <v>1886</v>
      </c>
      <c r="E253" s="750" t="s">
        <v>2098</v>
      </c>
      <c r="F253" s="37" t="s">
        <v>1887</v>
      </c>
    </row>
    <row r="254" spans="1:6" s="12" customFormat="1">
      <c r="A254" s="783" t="s">
        <v>2574</v>
      </c>
      <c r="B254" s="783"/>
      <c r="C254" s="29"/>
      <c r="D254" s="29"/>
      <c r="E254" s="29"/>
      <c r="F254" s="29"/>
    </row>
    <row r="255" spans="1:6">
      <c r="A255" s="8" t="s">
        <v>36</v>
      </c>
      <c r="B255" s="734" t="s">
        <v>2076</v>
      </c>
      <c r="C255" s="734" t="s">
        <v>1999</v>
      </c>
      <c r="D255" s="734" t="s">
        <v>1085</v>
      </c>
      <c r="E255" s="796" t="s">
        <v>2092</v>
      </c>
      <c r="F255" s="809" t="s">
        <v>1059</v>
      </c>
    </row>
    <row r="256" spans="1:6">
      <c r="A256" s="8" t="s">
        <v>37</v>
      </c>
      <c r="B256" s="734" t="s">
        <v>2077</v>
      </c>
      <c r="C256" s="734" t="s">
        <v>1999</v>
      </c>
      <c r="D256" s="734" t="s">
        <v>1085</v>
      </c>
      <c r="E256" s="796" t="s">
        <v>2092</v>
      </c>
      <c r="F256" s="809" t="s">
        <v>1059</v>
      </c>
    </row>
    <row r="257" spans="1:6">
      <c r="A257" s="8" t="s">
        <v>38</v>
      </c>
      <c r="B257" s="734" t="s">
        <v>2076</v>
      </c>
      <c r="C257" s="734" t="s">
        <v>1999</v>
      </c>
      <c r="D257" s="734" t="s">
        <v>1085</v>
      </c>
      <c r="E257" s="796" t="s">
        <v>2092</v>
      </c>
      <c r="F257" s="809" t="s">
        <v>1059</v>
      </c>
    </row>
    <row r="258" spans="1:6">
      <c r="A258" s="8" t="s">
        <v>39</v>
      </c>
      <c r="B258" s="734" t="s">
        <v>2077</v>
      </c>
      <c r="C258" s="734" t="s">
        <v>1999</v>
      </c>
      <c r="D258" s="734" t="s">
        <v>1085</v>
      </c>
      <c r="E258" s="796" t="s">
        <v>2092</v>
      </c>
      <c r="F258" s="809" t="s">
        <v>1059</v>
      </c>
    </row>
    <row r="259" spans="1:6">
      <c r="A259" s="546" t="s">
        <v>73</v>
      </c>
      <c r="B259" s="547"/>
      <c r="C259" s="547"/>
      <c r="D259" s="547"/>
      <c r="E259" s="548"/>
      <c r="F259" s="547"/>
    </row>
    <row r="260" spans="1:6">
      <c r="A260" s="54" t="s">
        <v>41</v>
      </c>
      <c r="B260" s="59" t="s">
        <v>1783</v>
      </c>
      <c r="C260" s="59" t="s">
        <v>0</v>
      </c>
      <c r="D260" s="59" t="s">
        <v>1784</v>
      </c>
      <c r="E260" s="735" t="s">
        <v>1766</v>
      </c>
      <c r="F260" s="735" t="s">
        <v>1785</v>
      </c>
    </row>
    <row r="261" spans="1:6">
      <c r="A261" s="54" t="s">
        <v>40</v>
      </c>
      <c r="B261" s="59" t="s">
        <v>1786</v>
      </c>
      <c r="C261" s="59" t="s">
        <v>0</v>
      </c>
      <c r="D261" s="59" t="s">
        <v>1787</v>
      </c>
      <c r="E261" s="735" t="s">
        <v>1766</v>
      </c>
      <c r="F261" s="735" t="s">
        <v>1788</v>
      </c>
    </row>
    <row r="262" spans="1:6">
      <c r="A262" s="51" t="s">
        <v>42</v>
      </c>
      <c r="B262" s="160" t="s">
        <v>2099</v>
      </c>
      <c r="C262" s="160" t="s">
        <v>2100</v>
      </c>
      <c r="D262" s="810"/>
      <c r="E262" s="808"/>
      <c r="F262" s="33"/>
    </row>
    <row r="263" spans="1:6">
      <c r="A263" s="51" t="s">
        <v>43</v>
      </c>
      <c r="B263" s="160" t="s">
        <v>2099</v>
      </c>
      <c r="C263" s="160" t="s">
        <v>2100</v>
      </c>
      <c r="D263" s="171"/>
      <c r="E263" s="808"/>
      <c r="F263" s="156"/>
    </row>
    <row r="264" spans="1:6" s="12" customFormat="1">
      <c r="A264" s="783" t="s">
        <v>2575</v>
      </c>
      <c r="B264" s="783"/>
      <c r="C264" s="29"/>
      <c r="D264" s="29"/>
      <c r="E264" s="29"/>
      <c r="F264" s="29"/>
    </row>
    <row r="265" spans="1:6">
      <c r="A265" s="8" t="s">
        <v>36</v>
      </c>
      <c r="B265" s="159" t="s">
        <v>1078</v>
      </c>
      <c r="C265" s="895" t="s">
        <v>62</v>
      </c>
      <c r="D265" s="800" t="s">
        <v>2631</v>
      </c>
      <c r="E265" s="170" t="s">
        <v>2093</v>
      </c>
      <c r="F265" s="159" t="s">
        <v>1053</v>
      </c>
    </row>
    <row r="266" spans="1:6">
      <c r="A266" s="8" t="s">
        <v>37</v>
      </c>
      <c r="B266" s="159" t="s">
        <v>1081</v>
      </c>
      <c r="C266" s="895" t="s">
        <v>62</v>
      </c>
      <c r="D266" s="787" t="s">
        <v>2632</v>
      </c>
      <c r="E266" s="170" t="s">
        <v>2093</v>
      </c>
      <c r="F266" s="159" t="s">
        <v>1056</v>
      </c>
    </row>
    <row r="267" spans="1:6">
      <c r="A267" s="8" t="s">
        <v>38</v>
      </c>
      <c r="B267" s="33" t="s">
        <v>203</v>
      </c>
      <c r="C267" s="37" t="s">
        <v>66</v>
      </c>
      <c r="D267" s="33" t="s">
        <v>200</v>
      </c>
      <c r="E267" s="51" t="s">
        <v>181</v>
      </c>
      <c r="F267" s="33" t="s">
        <v>201</v>
      </c>
    </row>
    <row r="268" spans="1:6">
      <c r="A268" s="8" t="s">
        <v>39</v>
      </c>
      <c r="B268" s="33" t="s">
        <v>206</v>
      </c>
      <c r="C268" s="37" t="s">
        <v>66</v>
      </c>
      <c r="D268" s="33" t="s">
        <v>200</v>
      </c>
      <c r="E268" s="51" t="s">
        <v>181</v>
      </c>
      <c r="F268" s="33" t="s">
        <v>201</v>
      </c>
    </row>
    <row r="269" spans="1:6">
      <c r="A269" s="546" t="s">
        <v>73</v>
      </c>
      <c r="B269" s="547"/>
      <c r="C269" s="547"/>
      <c r="D269" s="757"/>
      <c r="E269" s="790"/>
      <c r="F269" s="547"/>
    </row>
    <row r="270" spans="1:6">
      <c r="A270" s="54" t="s">
        <v>41</v>
      </c>
      <c r="B270" s="159" t="s">
        <v>1086</v>
      </c>
      <c r="C270" s="895" t="s">
        <v>62</v>
      </c>
      <c r="D270" s="800" t="s">
        <v>1061</v>
      </c>
      <c r="E270" s="170" t="s">
        <v>2094</v>
      </c>
      <c r="F270" s="159" t="s">
        <v>2633</v>
      </c>
    </row>
    <row r="271" spans="1:6">
      <c r="A271" s="54" t="s">
        <v>40</v>
      </c>
      <c r="B271" s="159" t="s">
        <v>1089</v>
      </c>
      <c r="C271" s="895" t="s">
        <v>62</v>
      </c>
      <c r="D271" s="800" t="s">
        <v>1064</v>
      </c>
      <c r="E271" s="170" t="s">
        <v>2094</v>
      </c>
      <c r="F271" s="159" t="s">
        <v>2634</v>
      </c>
    </row>
    <row r="272" spans="1:6">
      <c r="A272" s="51" t="s">
        <v>42</v>
      </c>
      <c r="B272" s="160" t="s">
        <v>2101</v>
      </c>
      <c r="C272" s="160" t="s">
        <v>2102</v>
      </c>
      <c r="D272" s="59"/>
      <c r="E272" s="808"/>
      <c r="F272" s="8"/>
    </row>
    <row r="273" spans="1:6">
      <c r="A273" s="51" t="s">
        <v>43</v>
      </c>
      <c r="B273" s="160" t="s">
        <v>2101</v>
      </c>
      <c r="C273" s="160" t="s">
        <v>2102</v>
      </c>
      <c r="D273" s="59"/>
      <c r="E273" s="808"/>
      <c r="F273" s="8"/>
    </row>
    <row r="274" spans="1:6" s="12" customFormat="1">
      <c r="A274" s="783" t="s">
        <v>2576</v>
      </c>
      <c r="B274" s="783"/>
      <c r="C274" s="29"/>
      <c r="D274" s="29"/>
      <c r="E274" s="29"/>
      <c r="F274" s="29"/>
    </row>
    <row r="275" spans="1:6">
      <c r="A275" s="8" t="s">
        <v>36</v>
      </c>
      <c r="B275" s="156" t="s">
        <v>2003</v>
      </c>
      <c r="C275" s="59" t="s">
        <v>2004</v>
      </c>
      <c r="D275" s="40"/>
      <c r="E275" s="773" t="s">
        <v>1434</v>
      </c>
      <c r="F275" s="59"/>
    </row>
    <row r="276" spans="1:6">
      <c r="A276" s="8" t="s">
        <v>37</v>
      </c>
      <c r="B276" s="156" t="s">
        <v>2003</v>
      </c>
      <c r="C276" s="59" t="s">
        <v>2004</v>
      </c>
      <c r="D276" s="40"/>
      <c r="E276" s="773" t="s">
        <v>1434</v>
      </c>
      <c r="F276" s="59"/>
    </row>
    <row r="277" spans="1:6">
      <c r="A277" s="8" t="s">
        <v>38</v>
      </c>
      <c r="B277" s="59" t="s">
        <v>2005</v>
      </c>
      <c r="C277" s="59" t="s">
        <v>2006</v>
      </c>
      <c r="D277" s="40"/>
      <c r="E277" s="67" t="s">
        <v>2007</v>
      </c>
      <c r="F277" s="33"/>
    </row>
    <row r="278" spans="1:6">
      <c r="A278" s="8" t="s">
        <v>39</v>
      </c>
      <c r="B278" s="59" t="s">
        <v>2005</v>
      </c>
      <c r="C278" s="59" t="s">
        <v>2006</v>
      </c>
      <c r="D278" s="40"/>
      <c r="E278" s="67" t="s">
        <v>2007</v>
      </c>
      <c r="F278" s="33"/>
    </row>
    <row r="279" spans="1:6">
      <c r="A279" s="546" t="s">
        <v>73</v>
      </c>
      <c r="B279" s="550"/>
      <c r="C279" s="547"/>
      <c r="D279" s="547"/>
      <c r="E279" s="806"/>
      <c r="F279" s="547"/>
    </row>
    <row r="280" spans="1:6">
      <c r="A280" s="54" t="s">
        <v>41</v>
      </c>
      <c r="B280" s="159" t="s">
        <v>1092</v>
      </c>
      <c r="C280" s="895" t="s">
        <v>62</v>
      </c>
      <c r="D280" s="787" t="s">
        <v>1067</v>
      </c>
      <c r="E280" s="170" t="s">
        <v>2094</v>
      </c>
      <c r="F280" s="159" t="s">
        <v>2635</v>
      </c>
    </row>
    <row r="281" spans="1:6">
      <c r="A281" s="54" t="s">
        <v>40</v>
      </c>
      <c r="B281" s="159" t="s">
        <v>1095</v>
      </c>
      <c r="C281" s="895" t="s">
        <v>62</v>
      </c>
      <c r="D281" s="800" t="s">
        <v>1070</v>
      </c>
      <c r="E281" s="170" t="s">
        <v>2094</v>
      </c>
      <c r="F281" s="159" t="s">
        <v>2636</v>
      </c>
    </row>
    <row r="282" spans="1:6">
      <c r="A282" s="51" t="s">
        <v>42</v>
      </c>
      <c r="B282" s="156" t="s">
        <v>2103</v>
      </c>
      <c r="C282" s="59" t="s">
        <v>2104</v>
      </c>
      <c r="D282" s="59"/>
      <c r="E282" s="59"/>
      <c r="F282" s="59"/>
    </row>
    <row r="283" spans="1:6">
      <c r="A283" s="51" t="s">
        <v>43</v>
      </c>
      <c r="B283" s="156" t="s">
        <v>2103</v>
      </c>
      <c r="C283" s="59" t="s">
        <v>2104</v>
      </c>
      <c r="D283" s="59"/>
      <c r="E283" s="59"/>
      <c r="F283" s="59"/>
    </row>
    <row r="284" spans="1:6" s="12" customFormat="1">
      <c r="A284" s="783" t="s">
        <v>2577</v>
      </c>
      <c r="B284" s="783"/>
      <c r="C284" s="29"/>
      <c r="D284" s="29"/>
      <c r="E284" s="29"/>
      <c r="F284" s="29"/>
    </row>
    <row r="285" spans="1:6">
      <c r="A285" s="8" t="s">
        <v>36</v>
      </c>
      <c r="B285" s="184"/>
      <c r="C285" s="731" t="s">
        <v>2105</v>
      </c>
      <c r="D285" s="184"/>
      <c r="E285" s="40"/>
      <c r="F285" s="156"/>
    </row>
    <row r="286" spans="1:6">
      <c r="A286" s="8" t="s">
        <v>37</v>
      </c>
      <c r="B286" s="40" t="s">
        <v>2650</v>
      </c>
      <c r="C286" s="89" t="s">
        <v>2040</v>
      </c>
      <c r="D286" s="89" t="s">
        <v>567</v>
      </c>
      <c r="E286" s="79" t="s">
        <v>563</v>
      </c>
      <c r="F286" s="89" t="s">
        <v>568</v>
      </c>
    </row>
    <row r="287" spans="1:6">
      <c r="A287" s="8" t="s">
        <v>38</v>
      </c>
      <c r="B287" s="159" t="s">
        <v>1098</v>
      </c>
      <c r="C287" s="895" t="s">
        <v>62</v>
      </c>
      <c r="D287" s="800" t="s">
        <v>2637</v>
      </c>
      <c r="E287" s="170" t="s">
        <v>2093</v>
      </c>
      <c r="F287" s="159" t="s">
        <v>1074</v>
      </c>
    </row>
    <row r="288" spans="1:6">
      <c r="A288" s="8" t="s">
        <v>39</v>
      </c>
      <c r="B288" s="159" t="s">
        <v>1104</v>
      </c>
      <c r="C288" s="895" t="s">
        <v>62</v>
      </c>
      <c r="D288" s="800" t="s">
        <v>2637</v>
      </c>
      <c r="E288" s="170" t="s">
        <v>2093</v>
      </c>
      <c r="F288" s="159" t="s">
        <v>1074</v>
      </c>
    </row>
    <row r="289" spans="1:6">
      <c r="A289" s="546" t="s">
        <v>73</v>
      </c>
      <c r="B289" s="547"/>
      <c r="C289" s="547"/>
      <c r="D289" s="547"/>
      <c r="E289" s="548"/>
      <c r="F289" s="547"/>
    </row>
    <row r="290" spans="1:6">
      <c r="A290" s="54" t="s">
        <v>41</v>
      </c>
      <c r="B290" s="59" t="s">
        <v>1789</v>
      </c>
      <c r="C290" s="59" t="s">
        <v>0</v>
      </c>
      <c r="D290" s="59" t="s">
        <v>1790</v>
      </c>
      <c r="E290" s="735" t="s">
        <v>1766</v>
      </c>
      <c r="F290" s="735" t="s">
        <v>1791</v>
      </c>
    </row>
    <row r="291" spans="1:6">
      <c r="A291" s="54" t="s">
        <v>40</v>
      </c>
      <c r="B291" s="59" t="s">
        <v>1792</v>
      </c>
      <c r="C291" s="59" t="s">
        <v>0</v>
      </c>
      <c r="D291" s="59" t="s">
        <v>1790</v>
      </c>
      <c r="E291" s="735" t="s">
        <v>1766</v>
      </c>
      <c r="F291" s="735" t="s">
        <v>1791</v>
      </c>
    </row>
    <row r="292" spans="1:6">
      <c r="A292" s="51" t="s">
        <v>42</v>
      </c>
      <c r="B292" s="725" t="s">
        <v>1179</v>
      </c>
      <c r="C292" s="899" t="s">
        <v>63</v>
      </c>
      <c r="D292" s="751" t="s">
        <v>1180</v>
      </c>
      <c r="E292" s="728" t="s">
        <v>1171</v>
      </c>
      <c r="F292" s="727" t="s">
        <v>1181</v>
      </c>
    </row>
    <row r="293" spans="1:6">
      <c r="A293" s="51" t="s">
        <v>43</v>
      </c>
      <c r="B293" s="184"/>
      <c r="C293" s="731" t="s">
        <v>2105</v>
      </c>
      <c r="D293" s="184"/>
      <c r="E293" s="40"/>
      <c r="F293" s="156"/>
    </row>
    <row r="294" spans="1:6" s="835" customFormat="1">
      <c r="A294" s="113" t="s">
        <v>18</v>
      </c>
      <c r="B294" s="113"/>
      <c r="C294" s="113"/>
      <c r="D294" s="113"/>
      <c r="E294" s="113"/>
      <c r="F294" s="113"/>
    </row>
    <row r="295" spans="1:6">
      <c r="A295" s="25" t="s">
        <v>3</v>
      </c>
      <c r="B295" s="25" t="s">
        <v>6</v>
      </c>
      <c r="C295" s="25" t="s">
        <v>7</v>
      </c>
      <c r="D295" s="25" t="s">
        <v>8</v>
      </c>
      <c r="E295" s="26" t="s">
        <v>4</v>
      </c>
      <c r="F295" s="25" t="s">
        <v>11</v>
      </c>
    </row>
    <row r="296" spans="1:6" s="12" customFormat="1">
      <c r="A296" s="783" t="s">
        <v>2578</v>
      </c>
      <c r="B296" s="783"/>
      <c r="C296" s="29"/>
      <c r="D296" s="29"/>
      <c r="E296" s="29"/>
      <c r="F296" s="29"/>
    </row>
    <row r="297" spans="1:6">
      <c r="A297" s="8" t="s">
        <v>36</v>
      </c>
      <c r="B297" s="59"/>
      <c r="C297" s="59"/>
      <c r="D297" s="59"/>
      <c r="E297" s="67"/>
    </row>
    <row r="298" spans="1:6">
      <c r="A298" s="8" t="s">
        <v>37</v>
      </c>
      <c r="B298" s="59"/>
      <c r="C298" s="59"/>
      <c r="D298" s="59"/>
      <c r="E298" s="67"/>
    </row>
    <row r="299" spans="1:6">
      <c r="A299" s="8" t="s">
        <v>38</v>
      </c>
      <c r="B299" s="972" t="s">
        <v>1107</v>
      </c>
      <c r="C299" s="971" t="s">
        <v>62</v>
      </c>
      <c r="D299" s="974" t="s">
        <v>1076</v>
      </c>
      <c r="E299" s="747" t="s">
        <v>2093</v>
      </c>
      <c r="F299" s="159" t="s">
        <v>2638</v>
      </c>
    </row>
    <row r="300" spans="1:6">
      <c r="A300" s="8" t="s">
        <v>39</v>
      </c>
      <c r="B300" s="159" t="s">
        <v>1110</v>
      </c>
      <c r="C300" s="895" t="s">
        <v>62</v>
      </c>
      <c r="D300" s="787" t="s">
        <v>1076</v>
      </c>
      <c r="E300" s="170" t="s">
        <v>2093</v>
      </c>
      <c r="F300" s="159" t="s">
        <v>2638</v>
      </c>
    </row>
    <row r="301" spans="1:6">
      <c r="A301" s="546" t="s">
        <v>73</v>
      </c>
      <c r="B301" s="547"/>
      <c r="C301" s="547"/>
      <c r="D301" s="547"/>
      <c r="E301" s="758"/>
      <c r="F301" s="547"/>
    </row>
    <row r="302" spans="1:6">
      <c r="A302" s="54" t="s">
        <v>41</v>
      </c>
      <c r="B302" s="90" t="s">
        <v>2063</v>
      </c>
      <c r="C302" s="82" t="s">
        <v>2128</v>
      </c>
      <c r="D302" s="90" t="s">
        <v>882</v>
      </c>
      <c r="E302" s="789" t="s">
        <v>2613</v>
      </c>
      <c r="F302" s="832" t="s">
        <v>2614</v>
      </c>
    </row>
    <row r="303" spans="1:6">
      <c r="A303" s="54" t="s">
        <v>40</v>
      </c>
      <c r="B303" s="90" t="s">
        <v>2064</v>
      </c>
      <c r="C303" s="82" t="s">
        <v>2128</v>
      </c>
      <c r="D303" s="90" t="s">
        <v>882</v>
      </c>
      <c r="E303" s="789" t="s">
        <v>2613</v>
      </c>
      <c r="F303" s="832" t="s">
        <v>2614</v>
      </c>
    </row>
    <row r="304" spans="1:6">
      <c r="A304" s="51" t="s">
        <v>42</v>
      </c>
      <c r="B304" s="90" t="s">
        <v>2063</v>
      </c>
      <c r="C304" s="82" t="s">
        <v>2129</v>
      </c>
      <c r="D304" s="90" t="s">
        <v>882</v>
      </c>
      <c r="E304" s="789" t="s">
        <v>2613</v>
      </c>
      <c r="F304" s="832" t="s">
        <v>2614</v>
      </c>
    </row>
    <row r="305" spans="1:6">
      <c r="A305" s="51" t="s">
        <v>43</v>
      </c>
      <c r="B305" s="90" t="s">
        <v>2064</v>
      </c>
      <c r="C305" s="82" t="s">
        <v>2129</v>
      </c>
      <c r="D305" s="90" t="s">
        <v>882</v>
      </c>
      <c r="E305" s="789" t="s">
        <v>2613</v>
      </c>
      <c r="F305" s="832" t="s">
        <v>2614</v>
      </c>
    </row>
    <row r="306" spans="1:6" s="12" customFormat="1">
      <c r="A306" s="783" t="s">
        <v>2579</v>
      </c>
      <c r="B306" s="783"/>
      <c r="C306" s="29"/>
      <c r="D306" s="29"/>
      <c r="E306" s="29"/>
      <c r="F306" s="29"/>
    </row>
    <row r="307" spans="1:6">
      <c r="A307" s="8" t="s">
        <v>36</v>
      </c>
      <c r="B307" s="59"/>
      <c r="C307" s="59"/>
      <c r="D307" s="59"/>
      <c r="E307" s="67"/>
      <c r="F307" s="8"/>
    </row>
    <row r="308" spans="1:6">
      <c r="A308" s="8" t="s">
        <v>37</v>
      </c>
      <c r="B308" s="59"/>
      <c r="C308" s="59"/>
      <c r="D308" s="59"/>
      <c r="E308" s="67"/>
      <c r="F308" s="8"/>
    </row>
    <row r="309" spans="1:6">
      <c r="A309" s="8" t="s">
        <v>38</v>
      </c>
      <c r="B309" s="972" t="s">
        <v>2247</v>
      </c>
      <c r="C309" s="971" t="s">
        <v>62</v>
      </c>
      <c r="D309" s="973" t="s">
        <v>1079</v>
      </c>
      <c r="E309" s="747" t="s">
        <v>2093</v>
      </c>
      <c r="F309" s="972" t="s">
        <v>1080</v>
      </c>
    </row>
    <row r="310" spans="1:6">
      <c r="A310" s="8" t="s">
        <v>39</v>
      </c>
      <c r="B310" s="159" t="s">
        <v>2248</v>
      </c>
      <c r="C310" s="895" t="s">
        <v>62</v>
      </c>
      <c r="D310" s="800" t="s">
        <v>1079</v>
      </c>
      <c r="E310" s="170" t="s">
        <v>2093</v>
      </c>
      <c r="F310" s="159" t="s">
        <v>1080</v>
      </c>
    </row>
    <row r="311" spans="1:6">
      <c r="A311" s="546" t="s">
        <v>73</v>
      </c>
      <c r="B311" s="550"/>
      <c r="C311" s="551"/>
      <c r="D311" s="547"/>
      <c r="E311" s="758"/>
      <c r="F311" s="547"/>
    </row>
    <row r="312" spans="1:6">
      <c r="A312" s="54" t="s">
        <v>41</v>
      </c>
      <c r="B312" s="33" t="s">
        <v>207</v>
      </c>
      <c r="C312" s="37" t="s">
        <v>66</v>
      </c>
      <c r="D312" s="33" t="s">
        <v>204</v>
      </c>
      <c r="E312" s="51" t="s">
        <v>181</v>
      </c>
      <c r="F312" s="33" t="s">
        <v>205</v>
      </c>
    </row>
    <row r="313" spans="1:6">
      <c r="A313" s="54" t="s">
        <v>40</v>
      </c>
      <c r="B313" s="33" t="s">
        <v>210</v>
      </c>
      <c r="C313" s="37" t="s">
        <v>66</v>
      </c>
      <c r="D313" s="33" t="s">
        <v>204</v>
      </c>
      <c r="E313" s="51" t="s">
        <v>181</v>
      </c>
      <c r="F313" s="33" t="s">
        <v>205</v>
      </c>
    </row>
    <row r="314" spans="1:6">
      <c r="A314" s="51" t="s">
        <v>42</v>
      </c>
      <c r="B314" s="160" t="s">
        <v>2099</v>
      </c>
      <c r="C314" s="160" t="s">
        <v>2100</v>
      </c>
      <c r="D314" s="171"/>
      <c r="E314" s="808"/>
      <c r="F314" s="160"/>
    </row>
    <row r="315" spans="1:6">
      <c r="A315" s="51" t="s">
        <v>43</v>
      </c>
      <c r="B315" s="160" t="s">
        <v>2099</v>
      </c>
      <c r="C315" s="160" t="s">
        <v>2100</v>
      </c>
      <c r="D315" s="171"/>
      <c r="E315" s="808"/>
      <c r="F315" s="160"/>
    </row>
    <row r="316" spans="1:6" s="12" customFormat="1">
      <c r="A316" s="783" t="s">
        <v>2580</v>
      </c>
      <c r="B316" s="783"/>
      <c r="C316" s="29"/>
      <c r="D316" s="29"/>
      <c r="E316" s="29"/>
      <c r="F316" s="29"/>
    </row>
    <row r="317" spans="1:6">
      <c r="A317" s="8" t="s">
        <v>36</v>
      </c>
      <c r="B317" s="798" t="s">
        <v>2016</v>
      </c>
      <c r="C317" s="798" t="s">
        <v>69</v>
      </c>
      <c r="D317" s="798" t="s">
        <v>1888</v>
      </c>
      <c r="E317" s="730" t="s">
        <v>1880</v>
      </c>
      <c r="F317" s="37" t="s">
        <v>1889</v>
      </c>
    </row>
    <row r="318" spans="1:6">
      <c r="A318" s="8" t="s">
        <v>37</v>
      </c>
      <c r="B318" s="798" t="s">
        <v>2017</v>
      </c>
      <c r="C318" s="798" t="s">
        <v>69</v>
      </c>
      <c r="D318" s="798" t="s">
        <v>1888</v>
      </c>
      <c r="E318" s="730" t="s">
        <v>1880</v>
      </c>
      <c r="F318" s="37" t="s">
        <v>1889</v>
      </c>
    </row>
    <row r="319" spans="1:6">
      <c r="A319" s="8" t="s">
        <v>38</v>
      </c>
      <c r="B319" s="59" t="s">
        <v>863</v>
      </c>
      <c r="C319" s="59" t="s">
        <v>9</v>
      </c>
      <c r="D319" s="59" t="s">
        <v>868</v>
      </c>
      <c r="E319" s="59" t="s">
        <v>849</v>
      </c>
      <c r="F319" s="831" t="s">
        <v>2615</v>
      </c>
    </row>
    <row r="320" spans="1:6">
      <c r="A320" s="8" t="s">
        <v>39</v>
      </c>
      <c r="B320" s="59" t="s">
        <v>866</v>
      </c>
      <c r="C320" s="59" t="s">
        <v>9</v>
      </c>
      <c r="D320" s="59" t="s">
        <v>868</v>
      </c>
      <c r="E320" s="59" t="s">
        <v>849</v>
      </c>
      <c r="F320" s="831" t="s">
        <v>2615</v>
      </c>
    </row>
    <row r="321" spans="1:6">
      <c r="A321" s="546" t="s">
        <v>73</v>
      </c>
      <c r="B321" s="550"/>
      <c r="C321" s="551"/>
      <c r="D321" s="547"/>
      <c r="E321" s="806"/>
      <c r="F321" s="547"/>
    </row>
    <row r="322" spans="1:6">
      <c r="A322" s="54" t="s">
        <v>41</v>
      </c>
      <c r="B322" s="159" t="s">
        <v>2249</v>
      </c>
      <c r="C322" s="895" t="s">
        <v>62</v>
      </c>
      <c r="D322" s="800" t="s">
        <v>1082</v>
      </c>
      <c r="E322" s="170" t="s">
        <v>2093</v>
      </c>
      <c r="F322" s="159" t="s">
        <v>1083</v>
      </c>
    </row>
    <row r="323" spans="1:6">
      <c r="A323" s="54" t="s">
        <v>40</v>
      </c>
      <c r="B323" s="159" t="s">
        <v>2250</v>
      </c>
      <c r="C323" s="895" t="s">
        <v>62</v>
      </c>
      <c r="D323" s="800" t="s">
        <v>1082</v>
      </c>
      <c r="E323" s="170" t="s">
        <v>2093</v>
      </c>
      <c r="F323" s="159" t="s">
        <v>1083</v>
      </c>
    </row>
    <row r="324" spans="1:6">
      <c r="A324" s="51" t="s">
        <v>42</v>
      </c>
      <c r="B324" s="160" t="s">
        <v>2101</v>
      </c>
      <c r="C324" s="160" t="s">
        <v>2102</v>
      </c>
      <c r="D324" s="59"/>
      <c r="E324" s="773"/>
      <c r="F324" s="33"/>
    </row>
    <row r="325" spans="1:6">
      <c r="A325" s="51" t="s">
        <v>43</v>
      </c>
      <c r="B325" s="160" t="s">
        <v>2101</v>
      </c>
      <c r="C325" s="160" t="s">
        <v>2102</v>
      </c>
      <c r="D325" s="59"/>
      <c r="E325" s="773"/>
      <c r="F325" s="33"/>
    </row>
    <row r="326" spans="1:6" s="12" customFormat="1">
      <c r="A326" s="783" t="s">
        <v>2581</v>
      </c>
      <c r="B326" s="783"/>
      <c r="C326" s="29"/>
      <c r="D326" s="29"/>
      <c r="E326" s="29"/>
      <c r="F326" s="29"/>
    </row>
    <row r="327" spans="1:6">
      <c r="A327" s="8" t="s">
        <v>36</v>
      </c>
      <c r="B327" s="156" t="s">
        <v>2003</v>
      </c>
      <c r="C327" s="59" t="s">
        <v>2004</v>
      </c>
      <c r="D327" s="40"/>
      <c r="E327" s="773" t="s">
        <v>1434</v>
      </c>
      <c r="F327" s="59"/>
    </row>
    <row r="328" spans="1:6">
      <c r="A328" s="8" t="s">
        <v>37</v>
      </c>
      <c r="B328" s="156" t="s">
        <v>2003</v>
      </c>
      <c r="C328" s="59" t="s">
        <v>2004</v>
      </c>
      <c r="D328" s="40"/>
      <c r="E328" s="773" t="s">
        <v>1434</v>
      </c>
      <c r="F328" s="59"/>
    </row>
    <row r="329" spans="1:6">
      <c r="A329" s="8" t="s">
        <v>38</v>
      </c>
      <c r="B329" s="59" t="s">
        <v>2005</v>
      </c>
      <c r="C329" s="59" t="s">
        <v>2006</v>
      </c>
      <c r="D329" s="40"/>
      <c r="E329" s="67" t="s">
        <v>2007</v>
      </c>
      <c r="F329" s="59"/>
    </row>
    <row r="330" spans="1:6">
      <c r="A330" s="8" t="s">
        <v>39</v>
      </c>
      <c r="B330" s="59" t="s">
        <v>2005</v>
      </c>
      <c r="C330" s="59" t="s">
        <v>2006</v>
      </c>
      <c r="D330" s="40"/>
      <c r="E330" s="67" t="s">
        <v>2007</v>
      </c>
      <c r="F330" s="59"/>
    </row>
    <row r="331" spans="1:6">
      <c r="A331" s="546" t="s">
        <v>73</v>
      </c>
      <c r="B331" s="757"/>
      <c r="C331" s="757"/>
      <c r="D331" s="757"/>
      <c r="E331" s="757"/>
      <c r="F331" s="757"/>
    </row>
    <row r="332" spans="1:6">
      <c r="A332" s="54" t="s">
        <v>41</v>
      </c>
      <c r="B332" s="59" t="s">
        <v>1793</v>
      </c>
      <c r="C332" s="59" t="s">
        <v>0</v>
      </c>
      <c r="D332" s="59" t="s">
        <v>1794</v>
      </c>
      <c r="E332" s="735" t="s">
        <v>1766</v>
      </c>
      <c r="F332" s="37" t="s">
        <v>1795</v>
      </c>
    </row>
    <row r="333" spans="1:6">
      <c r="A333" s="54" t="s">
        <v>40</v>
      </c>
      <c r="B333" s="59" t="s">
        <v>1796</v>
      </c>
      <c r="C333" s="59" t="s">
        <v>0</v>
      </c>
      <c r="D333" s="59" t="s">
        <v>1794</v>
      </c>
      <c r="E333" s="735" t="s">
        <v>1766</v>
      </c>
      <c r="F333" s="37" t="s">
        <v>1795</v>
      </c>
    </row>
    <row r="334" spans="1:6">
      <c r="A334" s="51" t="s">
        <v>42</v>
      </c>
      <c r="B334" s="156" t="s">
        <v>2103</v>
      </c>
      <c r="C334" s="59" t="s">
        <v>2104</v>
      </c>
      <c r="D334" s="59"/>
      <c r="E334" s="59"/>
      <c r="F334" s="59"/>
    </row>
    <row r="335" spans="1:6">
      <c r="A335" s="51" t="s">
        <v>43</v>
      </c>
      <c r="B335" s="156" t="s">
        <v>2103</v>
      </c>
      <c r="C335" s="59" t="s">
        <v>2104</v>
      </c>
      <c r="D335" s="59"/>
      <c r="E335" s="59"/>
      <c r="F335" s="59"/>
    </row>
    <row r="336" spans="1:6" s="12" customFormat="1">
      <c r="A336" s="783" t="s">
        <v>2582</v>
      </c>
      <c r="B336" s="783"/>
      <c r="C336" s="29"/>
      <c r="D336" s="29"/>
      <c r="E336" s="29"/>
      <c r="F336" s="29"/>
    </row>
    <row r="337" spans="1:6">
      <c r="A337" s="8" t="s">
        <v>36</v>
      </c>
      <c r="B337" s="725" t="s">
        <v>1182</v>
      </c>
      <c r="C337" s="899" t="s">
        <v>63</v>
      </c>
      <c r="D337" s="751" t="s">
        <v>1183</v>
      </c>
      <c r="E337" s="728" t="s">
        <v>1171</v>
      </c>
      <c r="F337" s="732" t="s">
        <v>1184</v>
      </c>
    </row>
    <row r="338" spans="1:6">
      <c r="A338" s="8" t="s">
        <v>37</v>
      </c>
      <c r="B338" s="725" t="s">
        <v>1185</v>
      </c>
      <c r="C338" s="899" t="s">
        <v>63</v>
      </c>
      <c r="D338" s="751" t="s">
        <v>1186</v>
      </c>
      <c r="E338" s="728" t="s">
        <v>1171</v>
      </c>
      <c r="F338" s="727" t="s">
        <v>1187</v>
      </c>
    </row>
    <row r="339" spans="1:6">
      <c r="A339" s="8" t="s">
        <v>38</v>
      </c>
      <c r="B339" s="208" t="s">
        <v>3324</v>
      </c>
      <c r="C339" s="208" t="s">
        <v>3313</v>
      </c>
      <c r="D339" s="966" t="s">
        <v>3325</v>
      </c>
      <c r="E339" s="210" t="s">
        <v>3315</v>
      </c>
      <c r="F339" s="576" t="s">
        <v>3326</v>
      </c>
    </row>
    <row r="340" spans="1:6">
      <c r="A340" s="8" t="s">
        <v>39</v>
      </c>
      <c r="B340" s="263" t="s">
        <v>3327</v>
      </c>
      <c r="C340" s="287" t="s">
        <v>3313</v>
      </c>
      <c r="D340" s="213" t="s">
        <v>3328</v>
      </c>
      <c r="E340" s="210" t="s">
        <v>3315</v>
      </c>
      <c r="F340" s="223" t="s">
        <v>3329</v>
      </c>
    </row>
    <row r="341" spans="1:6">
      <c r="A341" s="546" t="s">
        <v>73</v>
      </c>
      <c r="B341" s="784"/>
      <c r="C341" s="784"/>
      <c r="D341" s="784"/>
      <c r="E341" s="811"/>
      <c r="F341" s="812"/>
    </row>
    <row r="342" spans="1:6">
      <c r="A342" s="54" t="s">
        <v>41</v>
      </c>
      <c r="B342" s="59" t="s">
        <v>867</v>
      </c>
      <c r="C342" s="59" t="s">
        <v>9</v>
      </c>
      <c r="D342" s="59" t="s">
        <v>872</v>
      </c>
      <c r="E342" s="59" t="s">
        <v>849</v>
      </c>
      <c r="F342" s="831" t="s">
        <v>2616</v>
      </c>
    </row>
    <row r="343" spans="1:6">
      <c r="A343" s="54" t="s">
        <v>40</v>
      </c>
      <c r="B343" s="59" t="s">
        <v>870</v>
      </c>
      <c r="C343" s="59" t="s">
        <v>9</v>
      </c>
      <c r="D343" s="59" t="s">
        <v>872</v>
      </c>
      <c r="E343" s="59" t="s">
        <v>849</v>
      </c>
      <c r="F343" s="831" t="s">
        <v>2616</v>
      </c>
    </row>
    <row r="344" spans="1:6">
      <c r="A344" s="51" t="s">
        <v>42</v>
      </c>
      <c r="B344" s="824" t="s">
        <v>2251</v>
      </c>
      <c r="C344" s="895" t="s">
        <v>62</v>
      </c>
      <c r="D344" s="813" t="s">
        <v>1087</v>
      </c>
      <c r="E344" s="37" t="s">
        <v>2094</v>
      </c>
      <c r="F344" s="37" t="s">
        <v>2639</v>
      </c>
    </row>
    <row r="345" spans="1:6">
      <c r="A345" s="51" t="s">
        <v>43</v>
      </c>
      <c r="B345" s="824" t="s">
        <v>2252</v>
      </c>
      <c r="C345" s="895" t="s">
        <v>62</v>
      </c>
      <c r="D345" s="813" t="s">
        <v>1087</v>
      </c>
      <c r="E345" s="37" t="s">
        <v>2094</v>
      </c>
      <c r="F345" s="37" t="s">
        <v>2639</v>
      </c>
    </row>
    <row r="346" spans="1:6" s="835" customFormat="1">
      <c r="A346" s="113" t="s">
        <v>19</v>
      </c>
      <c r="B346" s="113"/>
      <c r="C346" s="113"/>
      <c r="D346" s="113"/>
      <c r="E346" s="113"/>
      <c r="F346" s="113"/>
    </row>
    <row r="347" spans="1:6">
      <c r="A347" s="25" t="s">
        <v>3</v>
      </c>
      <c r="B347" s="25" t="s">
        <v>6</v>
      </c>
      <c r="C347" s="25" t="s">
        <v>7</v>
      </c>
      <c r="D347" s="25" t="s">
        <v>8</v>
      </c>
      <c r="E347" s="26" t="s">
        <v>4</v>
      </c>
      <c r="F347" s="25" t="s">
        <v>11</v>
      </c>
    </row>
    <row r="348" spans="1:6" s="12" customFormat="1">
      <c r="A348" s="783" t="s">
        <v>2583</v>
      </c>
      <c r="B348" s="783"/>
      <c r="C348" s="29"/>
      <c r="D348" s="29"/>
      <c r="E348" s="29"/>
      <c r="F348" s="29"/>
    </row>
    <row r="349" spans="1:6">
      <c r="A349" s="8" t="s">
        <v>36</v>
      </c>
      <c r="B349" s="37" t="s">
        <v>2253</v>
      </c>
      <c r="C349" s="895" t="s">
        <v>62</v>
      </c>
      <c r="D349" s="813" t="s">
        <v>1090</v>
      </c>
      <c r="E349" s="37" t="s">
        <v>2094</v>
      </c>
      <c r="F349" s="37" t="s">
        <v>2640</v>
      </c>
    </row>
    <row r="350" spans="1:6">
      <c r="A350" s="8" t="s">
        <v>37</v>
      </c>
      <c r="B350" s="37" t="s">
        <v>2254</v>
      </c>
      <c r="C350" s="895" t="s">
        <v>62</v>
      </c>
      <c r="D350" s="813" t="s">
        <v>1090</v>
      </c>
      <c r="E350" s="37" t="s">
        <v>2094</v>
      </c>
      <c r="F350" s="37" t="s">
        <v>2640</v>
      </c>
    </row>
    <row r="351" spans="1:6">
      <c r="A351" s="8" t="s">
        <v>38</v>
      </c>
      <c r="B351" s="59" t="s">
        <v>871</v>
      </c>
      <c r="C351" s="59" t="s">
        <v>9</v>
      </c>
      <c r="D351" s="59" t="s">
        <v>876</v>
      </c>
      <c r="E351" s="59" t="s">
        <v>849</v>
      </c>
      <c r="F351" s="831" t="s">
        <v>2617</v>
      </c>
    </row>
    <row r="352" spans="1:6">
      <c r="A352" s="8" t="s">
        <v>39</v>
      </c>
      <c r="B352" s="59" t="s">
        <v>874</v>
      </c>
      <c r="C352" s="59" t="s">
        <v>9</v>
      </c>
      <c r="D352" s="59" t="s">
        <v>876</v>
      </c>
      <c r="E352" s="59" t="s">
        <v>849</v>
      </c>
      <c r="F352" s="831" t="s">
        <v>2617</v>
      </c>
    </row>
    <row r="353" spans="1:6">
      <c r="A353" s="546" t="s">
        <v>73</v>
      </c>
      <c r="B353" s="757"/>
      <c r="C353" s="757"/>
      <c r="D353" s="757"/>
      <c r="E353" s="757"/>
      <c r="F353" s="757"/>
    </row>
    <row r="354" spans="1:6">
      <c r="A354" s="54" t="s">
        <v>41</v>
      </c>
      <c r="B354" s="59"/>
      <c r="C354" s="59"/>
      <c r="D354" s="59"/>
      <c r="E354" s="210"/>
      <c r="F354" s="576"/>
    </row>
    <row r="355" spans="1:6">
      <c r="A355" s="54" t="s">
        <v>40</v>
      </c>
      <c r="B355" s="59"/>
      <c r="C355" s="208"/>
      <c r="D355" s="59"/>
      <c r="E355" s="210"/>
      <c r="F355" s="576"/>
    </row>
    <row r="356" spans="1:6">
      <c r="A356" s="51" t="s">
        <v>42</v>
      </c>
      <c r="B356" s="160"/>
      <c r="C356" s="160"/>
      <c r="D356" s="59"/>
      <c r="E356" s="808"/>
      <c r="F356" s="59"/>
    </row>
    <row r="357" spans="1:6">
      <c r="A357" s="51" t="s">
        <v>43</v>
      </c>
      <c r="B357" s="160"/>
      <c r="C357" s="160"/>
      <c r="D357" s="59"/>
      <c r="E357" s="808"/>
      <c r="F357" s="59"/>
    </row>
    <row r="358" spans="1:6" s="12" customFormat="1">
      <c r="A358" s="833" t="s">
        <v>2584</v>
      </c>
      <c r="B358" s="783"/>
      <c r="C358" s="29"/>
      <c r="D358" s="29"/>
      <c r="E358" s="29"/>
      <c r="F358" s="29"/>
    </row>
    <row r="359" spans="1:6">
      <c r="A359" s="8" t="s">
        <v>36</v>
      </c>
      <c r="B359" s="1014" t="s">
        <v>172</v>
      </c>
      <c r="C359" s="1015"/>
      <c r="D359" s="1015"/>
      <c r="E359" s="1015"/>
      <c r="F359" s="1016"/>
    </row>
    <row r="360" spans="1:6">
      <c r="A360" s="8" t="s">
        <v>37</v>
      </c>
      <c r="B360" s="1017"/>
      <c r="C360" s="1018"/>
      <c r="D360" s="1018"/>
      <c r="E360" s="1018"/>
      <c r="F360" s="1019"/>
    </row>
    <row r="361" spans="1:6">
      <c r="A361" s="8" t="s">
        <v>38</v>
      </c>
      <c r="B361" s="1017"/>
      <c r="C361" s="1018"/>
      <c r="D361" s="1018"/>
      <c r="E361" s="1018"/>
      <c r="F361" s="1019"/>
    </row>
    <row r="362" spans="1:6">
      <c r="A362" s="8" t="s">
        <v>39</v>
      </c>
      <c r="B362" s="1017"/>
      <c r="C362" s="1018"/>
      <c r="D362" s="1018"/>
      <c r="E362" s="1018"/>
      <c r="F362" s="1019"/>
    </row>
    <row r="363" spans="1:6">
      <c r="A363" s="546" t="s">
        <v>73</v>
      </c>
      <c r="B363" s="1017"/>
      <c r="C363" s="1018"/>
      <c r="D363" s="1018"/>
      <c r="E363" s="1018"/>
      <c r="F363" s="1019"/>
    </row>
    <row r="364" spans="1:6">
      <c r="A364" s="54" t="s">
        <v>41</v>
      </c>
      <c r="B364" s="1017"/>
      <c r="C364" s="1018"/>
      <c r="D364" s="1018"/>
      <c r="E364" s="1018"/>
      <c r="F364" s="1019"/>
    </row>
    <row r="365" spans="1:6">
      <c r="A365" s="54" t="s">
        <v>40</v>
      </c>
      <c r="B365" s="1017"/>
      <c r="C365" s="1018"/>
      <c r="D365" s="1018"/>
      <c r="E365" s="1018"/>
      <c r="F365" s="1019"/>
    </row>
    <row r="366" spans="1:6">
      <c r="A366" s="51" t="s">
        <v>42</v>
      </c>
      <c r="B366" s="1017"/>
      <c r="C366" s="1018"/>
      <c r="D366" s="1018"/>
      <c r="E366" s="1018"/>
      <c r="F366" s="1019"/>
    </row>
    <row r="367" spans="1:6">
      <c r="A367" s="51" t="s">
        <v>43</v>
      </c>
      <c r="B367" s="1020"/>
      <c r="C367" s="1021"/>
      <c r="D367" s="1021"/>
      <c r="E367" s="1021"/>
      <c r="F367" s="1022"/>
    </row>
    <row r="368" spans="1:6" s="12" customFormat="1">
      <c r="A368" s="783" t="s">
        <v>2585</v>
      </c>
      <c r="B368" s="783"/>
      <c r="C368" s="29"/>
      <c r="D368" s="783"/>
      <c r="E368" s="783"/>
      <c r="F368" s="29"/>
    </row>
    <row r="369" spans="1:6">
      <c r="A369" s="8" t="s">
        <v>36</v>
      </c>
      <c r="B369" s="59" t="s">
        <v>875</v>
      </c>
      <c r="C369" s="59" t="s">
        <v>9</v>
      </c>
      <c r="D369" s="59" t="s">
        <v>879</v>
      </c>
      <c r="E369" s="59" t="s">
        <v>849</v>
      </c>
      <c r="F369" s="831" t="s">
        <v>2618</v>
      </c>
    </row>
    <row r="370" spans="1:6">
      <c r="A370" s="8" t="s">
        <v>37</v>
      </c>
      <c r="B370" s="59" t="s">
        <v>878</v>
      </c>
      <c r="C370" s="59" t="s">
        <v>9</v>
      </c>
      <c r="D370" s="59" t="s">
        <v>879</v>
      </c>
      <c r="E370" s="59" t="s">
        <v>849</v>
      </c>
      <c r="F370" s="831" t="s">
        <v>2618</v>
      </c>
    </row>
    <row r="371" spans="1:6">
      <c r="A371" s="8" t="s">
        <v>38</v>
      </c>
      <c r="B371" s="798" t="s">
        <v>2018</v>
      </c>
      <c r="C371" s="798" t="s">
        <v>69</v>
      </c>
      <c r="D371" s="798" t="s">
        <v>1890</v>
      </c>
      <c r="E371" s="730" t="s">
        <v>1880</v>
      </c>
      <c r="F371" s="37" t="s">
        <v>1891</v>
      </c>
    </row>
    <row r="372" spans="1:6">
      <c r="A372" s="8" t="s">
        <v>39</v>
      </c>
      <c r="B372" s="798" t="s">
        <v>2019</v>
      </c>
      <c r="C372" s="798" t="s">
        <v>69</v>
      </c>
      <c r="D372" s="798" t="s">
        <v>1890</v>
      </c>
      <c r="E372" s="730" t="s">
        <v>1880</v>
      </c>
      <c r="F372" s="37" t="s">
        <v>1891</v>
      </c>
    </row>
    <row r="373" spans="1:6">
      <c r="A373" s="546" t="s">
        <v>73</v>
      </c>
      <c r="B373" s="757"/>
      <c r="C373" s="757"/>
      <c r="D373" s="757"/>
      <c r="E373" s="757"/>
      <c r="F373" s="757"/>
    </row>
    <row r="374" spans="1:6">
      <c r="A374" s="54" t="s">
        <v>41</v>
      </c>
      <c r="B374" s="33" t="s">
        <v>2644</v>
      </c>
      <c r="C374" s="37" t="s">
        <v>66</v>
      </c>
      <c r="D374" s="33" t="s">
        <v>208</v>
      </c>
      <c r="E374" s="51" t="s">
        <v>181</v>
      </c>
      <c r="F374" s="33" t="s">
        <v>209</v>
      </c>
    </row>
    <row r="375" spans="1:6">
      <c r="A375" s="54" t="s">
        <v>40</v>
      </c>
      <c r="B375" s="33" t="s">
        <v>2645</v>
      </c>
      <c r="C375" s="37" t="s">
        <v>66</v>
      </c>
      <c r="D375" s="33" t="s">
        <v>208</v>
      </c>
      <c r="E375" s="51" t="s">
        <v>181</v>
      </c>
      <c r="F375" s="33" t="s">
        <v>209</v>
      </c>
    </row>
    <row r="376" spans="1:6">
      <c r="A376" s="51" t="s">
        <v>42</v>
      </c>
      <c r="B376" s="160" t="s">
        <v>2101</v>
      </c>
      <c r="C376" s="160" t="s">
        <v>2102</v>
      </c>
      <c r="D376" s="59"/>
      <c r="E376" s="59"/>
      <c r="F376" s="59"/>
    </row>
    <row r="377" spans="1:6">
      <c r="A377" s="51" t="s">
        <v>43</v>
      </c>
      <c r="B377" s="160" t="s">
        <v>2101</v>
      </c>
      <c r="C377" s="160" t="s">
        <v>2102</v>
      </c>
      <c r="D377" s="59"/>
      <c r="E377" s="59"/>
      <c r="F377" s="59"/>
    </row>
    <row r="378" spans="1:6" s="12" customFormat="1">
      <c r="A378" s="783" t="s">
        <v>2586</v>
      </c>
      <c r="B378" s="783"/>
      <c r="C378" s="29"/>
      <c r="D378" s="29"/>
      <c r="E378" s="29"/>
      <c r="F378" s="29"/>
    </row>
    <row r="379" spans="1:6">
      <c r="A379" s="8" t="s">
        <v>36</v>
      </c>
      <c r="B379" s="156" t="s">
        <v>2003</v>
      </c>
      <c r="C379" s="59" t="s">
        <v>2004</v>
      </c>
      <c r="D379" s="40"/>
      <c r="E379" s="773" t="s">
        <v>1434</v>
      </c>
      <c r="F379" s="59"/>
    </row>
    <row r="380" spans="1:6">
      <c r="A380" s="8" t="s">
        <v>37</v>
      </c>
      <c r="B380" s="156" t="s">
        <v>2003</v>
      </c>
      <c r="C380" s="59" t="s">
        <v>2004</v>
      </c>
      <c r="D380" s="40"/>
      <c r="E380" s="773" t="s">
        <v>1434</v>
      </c>
      <c r="F380" s="59"/>
    </row>
    <row r="381" spans="1:6">
      <c r="A381" s="8" t="s">
        <v>38</v>
      </c>
      <c r="B381" s="59" t="s">
        <v>2005</v>
      </c>
      <c r="C381" s="59" t="s">
        <v>2006</v>
      </c>
      <c r="D381" s="40"/>
      <c r="E381" s="67" t="s">
        <v>2007</v>
      </c>
      <c r="F381" s="59"/>
    </row>
    <row r="382" spans="1:6">
      <c r="A382" s="8" t="s">
        <v>39</v>
      </c>
      <c r="B382" s="59" t="s">
        <v>2005</v>
      </c>
      <c r="C382" s="59" t="s">
        <v>2006</v>
      </c>
      <c r="D382" s="40"/>
      <c r="E382" s="67" t="s">
        <v>2007</v>
      </c>
      <c r="F382" s="59"/>
    </row>
    <row r="383" spans="1:6">
      <c r="A383" s="546" t="s">
        <v>73</v>
      </c>
      <c r="B383" s="757"/>
      <c r="C383" s="757"/>
      <c r="D383" s="757"/>
      <c r="E383" s="757"/>
      <c r="F383" s="757"/>
    </row>
    <row r="384" spans="1:6">
      <c r="A384" s="54" t="s">
        <v>41</v>
      </c>
    </row>
    <row r="385" spans="1:6">
      <c r="A385" s="815" t="s">
        <v>40</v>
      </c>
      <c r="B385" s="33" t="s">
        <v>1188</v>
      </c>
      <c r="C385" s="903" t="s">
        <v>63</v>
      </c>
      <c r="D385" s="54" t="s">
        <v>1189</v>
      </c>
      <c r="E385" s="51" t="s">
        <v>1171</v>
      </c>
      <c r="F385" s="86" t="s">
        <v>1190</v>
      </c>
    </row>
    <row r="386" spans="1:6">
      <c r="A386" s="51" t="s">
        <v>42</v>
      </c>
      <c r="B386" s="829" t="s">
        <v>2103</v>
      </c>
      <c r="C386" s="830" t="s">
        <v>2104</v>
      </c>
      <c r="D386" s="830"/>
      <c r="E386" s="902"/>
      <c r="F386" s="830"/>
    </row>
    <row r="387" spans="1:6">
      <c r="A387" s="51" t="s">
        <v>43</v>
      </c>
      <c r="B387" s="156" t="s">
        <v>2103</v>
      </c>
      <c r="C387" s="59" t="s">
        <v>2104</v>
      </c>
      <c r="D387" s="59"/>
      <c r="E387" s="67"/>
      <c r="F387" s="59"/>
    </row>
    <row r="388" spans="1:6" s="12" customFormat="1">
      <c r="A388" s="783" t="s">
        <v>2587</v>
      </c>
      <c r="B388" s="783"/>
      <c r="C388" s="29"/>
      <c r="D388" s="29"/>
      <c r="E388" s="29"/>
      <c r="F388" s="29"/>
    </row>
    <row r="389" spans="1:6">
      <c r="A389" s="8" t="s">
        <v>36</v>
      </c>
      <c r="B389" s="89" t="s">
        <v>3023</v>
      </c>
      <c r="C389" s="898" t="s">
        <v>3025</v>
      </c>
      <c r="D389" s="834" t="s">
        <v>3027</v>
      </c>
      <c r="E389" s="89" t="s">
        <v>3028</v>
      </c>
      <c r="F389" s="89" t="s">
        <v>3029</v>
      </c>
    </row>
    <row r="390" spans="1:6">
      <c r="A390" s="8" t="s">
        <v>37</v>
      </c>
      <c r="B390" s="89" t="s">
        <v>3024</v>
      </c>
      <c r="C390" s="898" t="s">
        <v>3025</v>
      </c>
      <c r="D390" s="834" t="s">
        <v>3027</v>
      </c>
      <c r="E390" s="89" t="s">
        <v>3028</v>
      </c>
      <c r="F390" s="89" t="s">
        <v>3029</v>
      </c>
    </row>
    <row r="391" spans="1:6">
      <c r="A391" s="8" t="s">
        <v>38</v>
      </c>
      <c r="B391" s="89" t="s">
        <v>3023</v>
      </c>
      <c r="C391" s="734" t="s">
        <v>3026</v>
      </c>
      <c r="D391" s="834" t="s">
        <v>3027</v>
      </c>
      <c r="E391" s="89" t="s">
        <v>3028</v>
      </c>
      <c r="F391" s="89" t="s">
        <v>3029</v>
      </c>
    </row>
    <row r="392" spans="1:6">
      <c r="A392" s="37" t="s">
        <v>39</v>
      </c>
      <c r="B392" s="89" t="s">
        <v>3024</v>
      </c>
      <c r="C392" s="734" t="s">
        <v>3026</v>
      </c>
      <c r="D392" s="834" t="s">
        <v>3027</v>
      </c>
      <c r="E392" s="89" t="s">
        <v>3028</v>
      </c>
      <c r="F392" s="89" t="s">
        <v>3029</v>
      </c>
    </row>
    <row r="393" spans="1:6">
      <c r="A393" s="546" t="s">
        <v>73</v>
      </c>
      <c r="B393" s="757"/>
      <c r="C393" s="757"/>
      <c r="D393" s="757"/>
      <c r="E393" s="757"/>
      <c r="F393" s="757"/>
    </row>
    <row r="394" spans="1:6">
      <c r="A394" s="54" t="s">
        <v>41</v>
      </c>
      <c r="B394" s="900"/>
      <c r="C394" s="82"/>
      <c r="D394" s="900"/>
      <c r="E394" s="900"/>
      <c r="F394" s="901"/>
    </row>
    <row r="395" spans="1:6">
      <c r="A395" s="54" t="s">
        <v>40</v>
      </c>
      <c r="B395" s="82"/>
      <c r="C395" s="82"/>
      <c r="D395" s="82"/>
      <c r="E395" s="82"/>
      <c r="F395" s="90"/>
    </row>
    <row r="396" spans="1:6">
      <c r="A396" s="51" t="s">
        <v>42</v>
      </c>
      <c r="B396" s="900"/>
      <c r="C396" s="82"/>
      <c r="D396" s="900"/>
      <c r="E396" s="900"/>
      <c r="F396" s="901"/>
    </row>
    <row r="397" spans="1:6">
      <c r="A397" s="51" t="s">
        <v>43</v>
      </c>
      <c r="B397" s="82"/>
      <c r="C397" s="82"/>
      <c r="D397" s="82"/>
      <c r="E397" s="82"/>
      <c r="F397" s="90"/>
    </row>
    <row r="398" spans="1:6" s="835" customFormat="1">
      <c r="A398" s="113" t="s">
        <v>24</v>
      </c>
      <c r="B398" s="113"/>
      <c r="C398" s="113"/>
      <c r="D398" s="113"/>
      <c r="E398" s="113"/>
      <c r="F398" s="113"/>
    </row>
    <row r="399" spans="1:6">
      <c r="A399" s="25" t="s">
        <v>3</v>
      </c>
      <c r="B399" s="25" t="s">
        <v>6</v>
      </c>
      <c r="C399" s="25" t="s">
        <v>7</v>
      </c>
      <c r="D399" s="25" t="s">
        <v>8</v>
      </c>
      <c r="E399" s="26" t="s">
        <v>4</v>
      </c>
      <c r="F399" s="25" t="s">
        <v>11</v>
      </c>
    </row>
    <row r="400" spans="1:6" s="12" customFormat="1">
      <c r="A400" s="783" t="s">
        <v>2588</v>
      </c>
      <c r="B400" s="814"/>
      <c r="C400" s="166"/>
      <c r="D400" s="166"/>
      <c r="E400" s="166"/>
      <c r="F400" s="166"/>
    </row>
    <row r="401" spans="1:6">
      <c r="A401" s="151" t="s">
        <v>36</v>
      </c>
      <c r="B401" s="156"/>
      <c r="C401" s="731"/>
      <c r="D401" s="59"/>
      <c r="E401" s="773"/>
      <c r="F401" s="59"/>
    </row>
    <row r="402" spans="1:6">
      <c r="A402" s="151" t="s">
        <v>37</v>
      </c>
      <c r="B402" s="156"/>
      <c r="C402" s="731"/>
      <c r="D402" s="59"/>
      <c r="E402" s="773"/>
      <c r="F402" s="59"/>
    </row>
    <row r="403" spans="1:6">
      <c r="A403" s="151" t="s">
        <v>38</v>
      </c>
      <c r="B403" s="59" t="s">
        <v>2095</v>
      </c>
      <c r="C403" s="59" t="s">
        <v>9</v>
      </c>
      <c r="D403" s="59" t="s">
        <v>885</v>
      </c>
      <c r="E403" s="59" t="s">
        <v>807</v>
      </c>
      <c r="F403" s="831" t="s">
        <v>886</v>
      </c>
    </row>
    <row r="404" spans="1:6">
      <c r="A404" s="151" t="s">
        <v>39</v>
      </c>
      <c r="B404" s="59" t="s">
        <v>2096</v>
      </c>
      <c r="C404" s="59" t="s">
        <v>9</v>
      </c>
      <c r="D404" s="59" t="s">
        <v>885</v>
      </c>
      <c r="E404" s="59" t="s">
        <v>807</v>
      </c>
      <c r="F404" s="831" t="s">
        <v>886</v>
      </c>
    </row>
    <row r="405" spans="1:6">
      <c r="A405" s="546" t="s">
        <v>73</v>
      </c>
      <c r="B405" s="757"/>
      <c r="C405" s="757"/>
      <c r="D405" s="757"/>
      <c r="E405" s="757"/>
      <c r="F405" s="757"/>
    </row>
    <row r="406" spans="1:6">
      <c r="A406" s="815" t="s">
        <v>41</v>
      </c>
      <c r="B406" s="37" t="s">
        <v>2255</v>
      </c>
      <c r="C406" s="731" t="s">
        <v>62</v>
      </c>
      <c r="D406" s="813" t="s">
        <v>1096</v>
      </c>
      <c r="E406" s="37" t="s">
        <v>2093</v>
      </c>
      <c r="F406" s="37" t="s">
        <v>1097</v>
      </c>
    </row>
    <row r="407" spans="1:6">
      <c r="A407" s="815" t="s">
        <v>40</v>
      </c>
      <c r="B407" s="37" t="s">
        <v>2256</v>
      </c>
      <c r="C407" s="895" t="s">
        <v>62</v>
      </c>
      <c r="D407" s="813" t="s">
        <v>1099</v>
      </c>
      <c r="E407" s="37" t="s">
        <v>2093</v>
      </c>
      <c r="F407" s="37" t="s">
        <v>1100</v>
      </c>
    </row>
    <row r="408" spans="1:6">
      <c r="A408" s="816" t="s">
        <v>42</v>
      </c>
    </row>
    <row r="409" spans="1:6">
      <c r="A409" s="816" t="s">
        <v>43</v>
      </c>
      <c r="B409" s="59"/>
      <c r="C409" s="731"/>
      <c r="D409" s="59"/>
      <c r="E409" s="59"/>
      <c r="F409" s="59"/>
    </row>
    <row r="410" spans="1:6" s="12" customFormat="1">
      <c r="A410" s="783" t="s">
        <v>2589</v>
      </c>
      <c r="B410" s="817"/>
      <c r="C410" s="152"/>
      <c r="D410" s="152"/>
      <c r="E410" s="152"/>
      <c r="F410" s="152"/>
    </row>
    <row r="411" spans="1:6">
      <c r="A411" s="151" t="s">
        <v>36</v>
      </c>
      <c r="B411" s="59"/>
      <c r="C411" s="59"/>
      <c r="D411" s="59"/>
      <c r="E411" s="67"/>
      <c r="F411" s="8"/>
    </row>
    <row r="412" spans="1:6">
      <c r="A412" s="151" t="s">
        <v>37</v>
      </c>
      <c r="B412" s="970" t="s">
        <v>2257</v>
      </c>
      <c r="C412" s="971" t="s">
        <v>62</v>
      </c>
      <c r="D412" s="970" t="s">
        <v>1093</v>
      </c>
      <c r="E412" s="970" t="s">
        <v>2094</v>
      </c>
      <c r="F412" s="970" t="s">
        <v>2641</v>
      </c>
    </row>
    <row r="413" spans="1:6">
      <c r="A413" s="151" t="s">
        <v>38</v>
      </c>
      <c r="B413" s="37" t="s">
        <v>2258</v>
      </c>
      <c r="C413" s="895" t="s">
        <v>62</v>
      </c>
      <c r="D413" s="37" t="s">
        <v>1105</v>
      </c>
      <c r="E413" s="37" t="s">
        <v>2094</v>
      </c>
      <c r="F413" s="37" t="s">
        <v>2641</v>
      </c>
    </row>
    <row r="414" spans="1:6">
      <c r="A414" s="151" t="s">
        <v>39</v>
      </c>
      <c r="B414" s="37" t="s">
        <v>2546</v>
      </c>
      <c r="C414" s="895" t="s">
        <v>62</v>
      </c>
      <c r="D414" s="37" t="s">
        <v>1108</v>
      </c>
      <c r="E414" s="37" t="s">
        <v>2094</v>
      </c>
      <c r="F414" s="37" t="s">
        <v>2642</v>
      </c>
    </row>
    <row r="415" spans="1:6">
      <c r="A415" s="546" t="s">
        <v>73</v>
      </c>
      <c r="B415" s="757"/>
      <c r="C415" s="757"/>
      <c r="D415" s="757"/>
      <c r="E415" s="757"/>
      <c r="F415" s="757"/>
    </row>
    <row r="416" spans="1:6">
      <c r="A416" s="815" t="s">
        <v>41</v>
      </c>
      <c r="B416" s="208" t="s">
        <v>3330</v>
      </c>
      <c r="C416" s="208" t="s">
        <v>3313</v>
      </c>
      <c r="D416" s="576" t="s">
        <v>3331</v>
      </c>
      <c r="E416" s="210" t="s">
        <v>3315</v>
      </c>
      <c r="F416" s="576" t="s">
        <v>3332</v>
      </c>
    </row>
    <row r="417" spans="1:6">
      <c r="A417" s="815" t="s">
        <v>40</v>
      </c>
      <c r="B417" s="208" t="s">
        <v>3333</v>
      </c>
      <c r="C417" s="208" t="s">
        <v>3313</v>
      </c>
      <c r="D417" s="966" t="s">
        <v>3334</v>
      </c>
      <c r="E417" s="210" t="s">
        <v>3315</v>
      </c>
      <c r="F417" s="576" t="s">
        <v>3335</v>
      </c>
    </row>
    <row r="418" spans="1:6">
      <c r="A418" s="816" t="s">
        <v>42</v>
      </c>
      <c r="B418" s="160" t="s">
        <v>2099</v>
      </c>
      <c r="C418" s="160" t="s">
        <v>2100</v>
      </c>
      <c r="D418" s="59"/>
      <c r="E418" s="59"/>
      <c r="F418" s="59"/>
    </row>
    <row r="419" spans="1:6">
      <c r="A419" s="816" t="s">
        <v>43</v>
      </c>
      <c r="B419" s="160" t="s">
        <v>2099</v>
      </c>
      <c r="C419" s="160" t="s">
        <v>2100</v>
      </c>
      <c r="D419" s="59"/>
      <c r="E419" s="59"/>
      <c r="F419" s="59"/>
    </row>
    <row r="420" spans="1:6" s="12" customFormat="1">
      <c r="A420" s="783" t="s">
        <v>2590</v>
      </c>
      <c r="B420" s="817"/>
      <c r="C420" s="152"/>
      <c r="D420" s="152"/>
      <c r="E420" s="152"/>
      <c r="F420" s="152"/>
    </row>
    <row r="421" spans="1:6">
      <c r="A421" s="151" t="s">
        <v>36</v>
      </c>
      <c r="B421" s="59"/>
      <c r="C421" s="59"/>
      <c r="D421" s="59"/>
      <c r="E421" s="67"/>
    </row>
    <row r="422" spans="1:6">
      <c r="A422" s="151" t="s">
        <v>37</v>
      </c>
      <c r="B422" s="59"/>
      <c r="C422" s="59"/>
      <c r="D422" s="59"/>
      <c r="E422" s="67"/>
    </row>
    <row r="423" spans="1:6">
      <c r="A423" s="151" t="s">
        <v>38</v>
      </c>
      <c r="B423" s="59" t="s">
        <v>884</v>
      </c>
      <c r="C423" s="59" t="s">
        <v>9</v>
      </c>
      <c r="D423" s="59" t="s">
        <v>889</v>
      </c>
      <c r="E423" s="59" t="s">
        <v>2528</v>
      </c>
      <c r="F423" s="831" t="s">
        <v>2619</v>
      </c>
    </row>
    <row r="424" spans="1:6">
      <c r="A424" s="151" t="s">
        <v>39</v>
      </c>
      <c r="B424" s="59" t="s">
        <v>887</v>
      </c>
      <c r="C424" s="59" t="s">
        <v>9</v>
      </c>
      <c r="D424" s="59" t="s">
        <v>889</v>
      </c>
      <c r="E424" s="59" t="s">
        <v>2528</v>
      </c>
      <c r="F424" s="831" t="s">
        <v>2619</v>
      </c>
    </row>
    <row r="425" spans="1:6">
      <c r="A425" s="546" t="s">
        <v>73</v>
      </c>
      <c r="B425" s="757"/>
      <c r="C425" s="752"/>
      <c r="D425" s="757"/>
      <c r="E425" s="757"/>
      <c r="F425" s="757"/>
    </row>
    <row r="426" spans="1:6">
      <c r="A426" s="815" t="s">
        <v>41</v>
      </c>
      <c r="B426" s="37" t="s">
        <v>2259</v>
      </c>
      <c r="C426" s="895" t="s">
        <v>62</v>
      </c>
      <c r="D426" s="37" t="s">
        <v>1111</v>
      </c>
      <c r="E426" s="37" t="s">
        <v>2093</v>
      </c>
      <c r="F426" s="37" t="s">
        <v>2643</v>
      </c>
    </row>
    <row r="427" spans="1:6">
      <c r="A427" s="815" t="s">
        <v>40</v>
      </c>
      <c r="B427" s="37" t="s">
        <v>2260</v>
      </c>
      <c r="C427" s="895" t="s">
        <v>62</v>
      </c>
      <c r="D427" s="37" t="s">
        <v>1111</v>
      </c>
      <c r="E427" s="37" t="s">
        <v>2093</v>
      </c>
      <c r="F427" s="37" t="s">
        <v>2643</v>
      </c>
    </row>
    <row r="428" spans="1:6">
      <c r="A428" s="816" t="s">
        <v>42</v>
      </c>
      <c r="B428" s="160" t="s">
        <v>2101</v>
      </c>
      <c r="C428" s="160" t="s">
        <v>2102</v>
      </c>
      <c r="D428" s="59"/>
      <c r="E428" s="59"/>
      <c r="F428" s="59"/>
    </row>
    <row r="429" spans="1:6">
      <c r="A429" s="816" t="s">
        <v>43</v>
      </c>
      <c r="B429" s="160" t="s">
        <v>2101</v>
      </c>
      <c r="C429" s="160" t="s">
        <v>2102</v>
      </c>
      <c r="D429" s="59"/>
      <c r="E429" s="59"/>
      <c r="F429" s="59"/>
    </row>
    <row r="430" spans="1:6" s="12" customFormat="1">
      <c r="A430" s="783" t="s">
        <v>2591</v>
      </c>
      <c r="B430" s="817"/>
      <c r="C430" s="152"/>
      <c r="D430" s="152"/>
      <c r="E430" s="152"/>
      <c r="F430" s="152"/>
    </row>
    <row r="431" spans="1:6">
      <c r="A431" s="151"/>
      <c r="B431" s="156"/>
      <c r="C431" s="59"/>
      <c r="D431" s="40"/>
      <c r="E431" s="773"/>
      <c r="F431" s="59"/>
    </row>
    <row r="432" spans="1:6">
      <c r="A432" s="975">
        <v>0.41666666666666669</v>
      </c>
      <c r="B432" s="40" t="s">
        <v>2003</v>
      </c>
      <c r="C432" s="82" t="s">
        <v>3439</v>
      </c>
      <c r="D432" s="40"/>
      <c r="E432" s="854" t="s">
        <v>1434</v>
      </c>
      <c r="F432" s="59"/>
    </row>
    <row r="433" spans="1:6">
      <c r="A433" s="975">
        <v>0.45833333333333331</v>
      </c>
      <c r="B433" s="82" t="s">
        <v>2005</v>
      </c>
      <c r="C433" s="82" t="s">
        <v>3440</v>
      </c>
      <c r="D433" s="40"/>
      <c r="E433" s="82" t="s">
        <v>2007</v>
      </c>
      <c r="F433" s="59"/>
    </row>
    <row r="434" spans="1:6">
      <c r="A434" s="151"/>
      <c r="B434" s="59"/>
      <c r="C434" s="59"/>
      <c r="D434" s="40"/>
      <c r="E434" s="67"/>
      <c r="F434" s="59"/>
    </row>
    <row r="435" spans="1:6">
      <c r="A435" s="546" t="s">
        <v>73</v>
      </c>
      <c r="B435" s="757"/>
      <c r="C435" s="757"/>
      <c r="D435" s="757"/>
      <c r="E435" s="757"/>
      <c r="F435" s="757"/>
    </row>
    <row r="436" spans="1:6">
      <c r="A436" s="815" t="s">
        <v>41</v>
      </c>
      <c r="B436" s="59" t="s">
        <v>888</v>
      </c>
      <c r="C436" s="59" t="s">
        <v>9</v>
      </c>
      <c r="D436" s="59" t="s">
        <v>893</v>
      </c>
      <c r="E436" s="59" t="s">
        <v>849</v>
      </c>
      <c r="F436" s="831" t="s">
        <v>2620</v>
      </c>
    </row>
    <row r="437" spans="1:6">
      <c r="A437" s="815" t="s">
        <v>40</v>
      </c>
      <c r="B437" s="59" t="s">
        <v>891</v>
      </c>
      <c r="C437" s="59" t="s">
        <v>9</v>
      </c>
      <c r="D437" s="59" t="s">
        <v>893</v>
      </c>
      <c r="E437" s="59" t="s">
        <v>849</v>
      </c>
      <c r="F437" s="831" t="s">
        <v>2620</v>
      </c>
    </row>
    <row r="438" spans="1:6">
      <c r="A438" s="816" t="s">
        <v>42</v>
      </c>
      <c r="B438" s="156" t="s">
        <v>2103</v>
      </c>
      <c r="C438" s="59" t="s">
        <v>2104</v>
      </c>
      <c r="D438" s="59"/>
      <c r="E438" s="59"/>
      <c r="F438" s="59"/>
    </row>
    <row r="439" spans="1:6">
      <c r="A439" s="816" t="s">
        <v>43</v>
      </c>
      <c r="B439" s="156" t="s">
        <v>2103</v>
      </c>
      <c r="C439" s="59" t="s">
        <v>2104</v>
      </c>
      <c r="D439" s="59"/>
      <c r="E439" s="59"/>
      <c r="F439" s="59"/>
    </row>
    <row r="440" spans="1:6" s="12" customFormat="1">
      <c r="A440" s="783" t="s">
        <v>2592</v>
      </c>
      <c r="B440" s="817"/>
      <c r="C440" s="152"/>
      <c r="D440" s="152"/>
      <c r="E440" s="152"/>
      <c r="F440" s="152"/>
    </row>
    <row r="441" spans="1:6">
      <c r="A441" s="151"/>
      <c r="B441" s="33"/>
      <c r="C441" s="903"/>
      <c r="D441" s="86"/>
      <c r="E441" s="51"/>
      <c r="F441" s="157"/>
    </row>
    <row r="442" spans="1:6">
      <c r="A442" s="975">
        <v>0.41666666666666669</v>
      </c>
      <c r="B442" s="82" t="s">
        <v>3441</v>
      </c>
      <c r="C442" s="734" t="s">
        <v>3442</v>
      </c>
      <c r="D442" s="59"/>
      <c r="E442" s="59"/>
      <c r="F442" s="59"/>
    </row>
    <row r="443" spans="1:6">
      <c r="A443" s="151"/>
      <c r="B443" s="59"/>
      <c r="C443" s="59"/>
      <c r="D443" s="59"/>
      <c r="E443" s="59"/>
      <c r="F443" s="831"/>
    </row>
    <row r="444" spans="1:6">
      <c r="A444" s="151"/>
      <c r="B444" s="59"/>
      <c r="C444" s="59"/>
      <c r="D444" s="59"/>
      <c r="E444" s="59"/>
      <c r="F444" s="831"/>
    </row>
    <row r="445" spans="1:6">
      <c r="A445" s="546" t="s">
        <v>73</v>
      </c>
      <c r="B445" s="818"/>
      <c r="C445" s="818"/>
      <c r="D445" s="757"/>
      <c r="E445" s="757"/>
      <c r="F445" s="757"/>
    </row>
    <row r="446" spans="1:6">
      <c r="A446" s="815" t="s">
        <v>41</v>
      </c>
      <c r="B446" s="33" t="s">
        <v>2652</v>
      </c>
      <c r="C446" s="903" t="s">
        <v>63</v>
      </c>
      <c r="D446" s="86" t="s">
        <v>2653</v>
      </c>
      <c r="E446" s="51" t="s">
        <v>1171</v>
      </c>
      <c r="F446" s="157" t="s">
        <v>1194</v>
      </c>
    </row>
    <row r="447" spans="1:6">
      <c r="A447" s="815" t="s">
        <v>40</v>
      </c>
      <c r="B447" s="59" t="s">
        <v>2651</v>
      </c>
      <c r="C447" s="731" t="s">
        <v>63</v>
      </c>
      <c r="D447" s="59" t="s">
        <v>1210</v>
      </c>
      <c r="E447" s="59" t="s">
        <v>1171</v>
      </c>
      <c r="F447" s="59" t="s">
        <v>1211</v>
      </c>
    </row>
    <row r="448" spans="1:6">
      <c r="A448" s="816" t="s">
        <v>42</v>
      </c>
      <c r="B448" s="59" t="s">
        <v>892</v>
      </c>
      <c r="C448" s="59" t="s">
        <v>9</v>
      </c>
      <c r="D448" s="59" t="s">
        <v>896</v>
      </c>
      <c r="E448" s="59" t="s">
        <v>849</v>
      </c>
      <c r="F448" s="831" t="s">
        <v>2621</v>
      </c>
    </row>
    <row r="449" spans="1:6">
      <c r="A449" s="816" t="s">
        <v>43</v>
      </c>
      <c r="B449" s="59" t="s">
        <v>895</v>
      </c>
      <c r="C449" s="59" t="s">
        <v>9</v>
      </c>
      <c r="D449" s="59" t="s">
        <v>896</v>
      </c>
      <c r="E449" s="59" t="s">
        <v>849</v>
      </c>
      <c r="F449" s="831" t="s">
        <v>2621</v>
      </c>
    </row>
    <row r="450" spans="1:6" s="835" customFormat="1">
      <c r="A450" s="113" t="s">
        <v>25</v>
      </c>
      <c r="B450" s="113"/>
      <c r="C450" s="113"/>
      <c r="D450" s="113"/>
      <c r="E450" s="113"/>
      <c r="F450" s="113"/>
    </row>
    <row r="451" spans="1:6">
      <c r="A451" s="25" t="s">
        <v>3</v>
      </c>
      <c r="B451" s="25" t="s">
        <v>6</v>
      </c>
      <c r="C451" s="25" t="s">
        <v>7</v>
      </c>
      <c r="D451" s="25" t="s">
        <v>8</v>
      </c>
      <c r="E451" s="26" t="s">
        <v>4</v>
      </c>
      <c r="F451" s="25" t="s">
        <v>11</v>
      </c>
    </row>
    <row r="452" spans="1:6" s="12" customFormat="1">
      <c r="A452" s="783" t="s">
        <v>2593</v>
      </c>
      <c r="B452" s="783"/>
      <c r="C452" s="108"/>
      <c r="D452" s="29"/>
      <c r="E452" s="29"/>
      <c r="F452" s="29"/>
    </row>
    <row r="453" spans="1:6">
      <c r="A453" s="151" t="s">
        <v>36</v>
      </c>
      <c r="B453" s="173"/>
      <c r="C453" s="731" t="s">
        <v>2105</v>
      </c>
      <c r="D453" s="173"/>
      <c r="E453" s="162"/>
      <c r="F453" s="120"/>
    </row>
    <row r="454" spans="1:6">
      <c r="A454" s="151" t="s">
        <v>37</v>
      </c>
      <c r="B454" s="173"/>
      <c r="C454" s="731" t="s">
        <v>2105</v>
      </c>
      <c r="D454" s="120"/>
      <c r="E454" s="162"/>
      <c r="F454" s="120"/>
    </row>
    <row r="455" spans="1:6">
      <c r="A455" s="151" t="s">
        <v>38</v>
      </c>
      <c r="B455" s="59"/>
      <c r="C455" s="731" t="s">
        <v>2105</v>
      </c>
      <c r="D455" s="37"/>
      <c r="E455" s="37"/>
      <c r="F455" s="59"/>
    </row>
    <row r="456" spans="1:6">
      <c r="A456" s="151" t="s">
        <v>39</v>
      </c>
      <c r="B456" s="59"/>
      <c r="C456" s="731" t="s">
        <v>2105</v>
      </c>
      <c r="D456" s="37"/>
      <c r="E456" s="37"/>
      <c r="F456" s="59"/>
    </row>
    <row r="457" spans="1:6">
      <c r="A457" s="552" t="s">
        <v>73</v>
      </c>
      <c r="B457" s="547"/>
      <c r="C457" s="553"/>
      <c r="D457" s="547"/>
      <c r="E457" s="548"/>
      <c r="F457" s="547"/>
    </row>
    <row r="458" spans="1:6">
      <c r="A458" s="151" t="s">
        <v>41</v>
      </c>
      <c r="B458" s="59"/>
      <c r="C458" s="731" t="s">
        <v>2105</v>
      </c>
      <c r="D458" s="59"/>
      <c r="E458" s="59"/>
      <c r="F458" s="59"/>
    </row>
    <row r="459" spans="1:6">
      <c r="A459" s="151" t="s">
        <v>40</v>
      </c>
      <c r="B459" s="59"/>
      <c r="C459" s="731" t="s">
        <v>2105</v>
      </c>
      <c r="D459" s="59"/>
      <c r="E459" s="59"/>
      <c r="F459" s="59"/>
    </row>
    <row r="460" spans="1:6">
      <c r="A460" s="819" t="s">
        <v>42</v>
      </c>
      <c r="B460" s="156"/>
      <c r="C460" s="731" t="s">
        <v>2105</v>
      </c>
      <c r="D460" s="159"/>
      <c r="E460" s="773"/>
      <c r="F460" s="159"/>
    </row>
    <row r="461" spans="1:6">
      <c r="A461" s="819" t="s">
        <v>43</v>
      </c>
      <c r="B461" s="156"/>
      <c r="C461" s="731" t="s">
        <v>2105</v>
      </c>
      <c r="D461" s="171"/>
      <c r="E461" s="773"/>
      <c r="F461" s="33"/>
    </row>
    <row r="462" spans="1:6" s="12" customFormat="1">
      <c r="A462" s="820" t="s">
        <v>2594</v>
      </c>
      <c r="B462" s="783"/>
      <c r="C462" s="108"/>
      <c r="D462" s="29"/>
      <c r="E462" s="29"/>
      <c r="F462" s="29"/>
    </row>
    <row r="463" spans="1:6">
      <c r="A463" s="151" t="s">
        <v>36</v>
      </c>
      <c r="B463" s="59"/>
      <c r="C463" s="731" t="s">
        <v>2105</v>
      </c>
      <c r="D463" s="59"/>
      <c r="E463" s="126"/>
      <c r="F463" s="8"/>
    </row>
    <row r="464" spans="1:6">
      <c r="A464" s="151" t="s">
        <v>37</v>
      </c>
      <c r="B464" s="59"/>
      <c r="C464" s="731" t="s">
        <v>2105</v>
      </c>
      <c r="D464" s="59"/>
      <c r="E464" s="126"/>
      <c r="F464" s="8"/>
    </row>
    <row r="465" spans="1:6">
      <c r="A465" s="151" t="s">
        <v>38</v>
      </c>
      <c r="B465" s="173"/>
      <c r="C465" s="731" t="s">
        <v>2105</v>
      </c>
      <c r="D465" s="124"/>
      <c r="E465" s="821"/>
      <c r="F465" s="173"/>
    </row>
    <row r="466" spans="1:6">
      <c r="A466" s="151" t="s">
        <v>39</v>
      </c>
      <c r="B466" s="173"/>
      <c r="C466" s="731" t="s">
        <v>2105</v>
      </c>
      <c r="D466" s="124"/>
      <c r="E466" s="821"/>
      <c r="F466" s="173"/>
    </row>
    <row r="467" spans="1:6">
      <c r="A467" s="552" t="s">
        <v>73</v>
      </c>
      <c r="B467" s="547"/>
      <c r="C467" s="553"/>
      <c r="D467" s="547"/>
      <c r="E467" s="548"/>
      <c r="F467" s="547"/>
    </row>
    <row r="468" spans="1:6">
      <c r="A468" s="151" t="s">
        <v>41</v>
      </c>
      <c r="B468" s="59"/>
      <c r="C468" s="731" t="s">
        <v>2105</v>
      </c>
      <c r="D468" s="59"/>
      <c r="E468" s="59"/>
      <c r="F468" s="59"/>
    </row>
    <row r="469" spans="1:6">
      <c r="A469" s="151" t="s">
        <v>40</v>
      </c>
      <c r="B469" s="59"/>
      <c r="C469" s="731" t="s">
        <v>2105</v>
      </c>
      <c r="D469" s="59"/>
      <c r="E469" s="59"/>
      <c r="F469" s="59"/>
    </row>
    <row r="470" spans="1:6">
      <c r="A470" s="819" t="s">
        <v>42</v>
      </c>
      <c r="B470" s="59"/>
      <c r="C470" s="731" t="s">
        <v>2105</v>
      </c>
      <c r="D470" s="59"/>
      <c r="E470" s="59"/>
      <c r="F470" s="59"/>
    </row>
    <row r="471" spans="1:6">
      <c r="A471" s="819" t="s">
        <v>43</v>
      </c>
      <c r="B471" s="59"/>
      <c r="C471" s="731" t="s">
        <v>2105</v>
      </c>
      <c r="D471" s="59"/>
      <c r="E471" s="59"/>
      <c r="F471" s="51"/>
    </row>
    <row r="472" spans="1:6" s="12" customFormat="1">
      <c r="A472" s="820" t="s">
        <v>2595</v>
      </c>
      <c r="B472" s="783"/>
      <c r="C472" s="108"/>
      <c r="D472" s="29"/>
      <c r="E472" s="29"/>
      <c r="F472" s="29"/>
    </row>
    <row r="473" spans="1:6">
      <c r="A473" s="151" t="s">
        <v>36</v>
      </c>
      <c r="B473" s="33"/>
      <c r="C473" s="731" t="s">
        <v>2105</v>
      </c>
      <c r="D473" s="59"/>
      <c r="E473" s="808"/>
      <c r="F473" s="59"/>
    </row>
    <row r="474" spans="1:6">
      <c r="A474" s="151" t="s">
        <v>37</v>
      </c>
      <c r="B474" s="33"/>
      <c r="C474" s="731" t="s">
        <v>2105</v>
      </c>
      <c r="D474" s="59"/>
      <c r="E474" s="808"/>
      <c r="F474" s="59"/>
    </row>
    <row r="475" spans="1:6">
      <c r="A475" s="151" t="s">
        <v>38</v>
      </c>
      <c r="B475" s="156"/>
      <c r="C475" s="731" t="s">
        <v>2105</v>
      </c>
      <c r="D475" s="40"/>
      <c r="E475" s="773"/>
      <c r="F475" s="59"/>
    </row>
    <row r="476" spans="1:6">
      <c r="A476" s="151" t="s">
        <v>39</v>
      </c>
      <c r="B476" s="156"/>
      <c r="C476" s="731" t="s">
        <v>2105</v>
      </c>
      <c r="D476" s="40"/>
      <c r="E476" s="773"/>
      <c r="F476" s="59"/>
    </row>
    <row r="477" spans="1:6">
      <c r="A477" s="552" t="s">
        <v>73</v>
      </c>
      <c r="B477" s="547"/>
      <c r="C477" s="553"/>
      <c r="D477" s="547"/>
      <c r="E477" s="548"/>
      <c r="F477" s="547"/>
    </row>
    <row r="478" spans="1:6">
      <c r="A478" s="151" t="s">
        <v>41</v>
      </c>
      <c r="B478" s="160"/>
      <c r="C478" s="731" t="s">
        <v>2105</v>
      </c>
      <c r="D478" s="160"/>
      <c r="E478" s="160"/>
      <c r="F478" s="160"/>
    </row>
    <row r="479" spans="1:6">
      <c r="A479" s="151" t="s">
        <v>40</v>
      </c>
      <c r="B479" s="160"/>
      <c r="C479" s="731" t="s">
        <v>2105</v>
      </c>
      <c r="D479" s="160"/>
      <c r="E479" s="160"/>
      <c r="F479" s="160"/>
    </row>
    <row r="480" spans="1:6">
      <c r="A480" s="819" t="s">
        <v>42</v>
      </c>
      <c r="B480" s="59"/>
      <c r="C480" s="731" t="s">
        <v>2105</v>
      </c>
      <c r="D480" s="59"/>
      <c r="E480" s="59"/>
      <c r="F480" s="59"/>
    </row>
    <row r="481" spans="1:6">
      <c r="A481" s="819" t="s">
        <v>43</v>
      </c>
      <c r="B481" s="59"/>
      <c r="C481" s="731" t="s">
        <v>2105</v>
      </c>
      <c r="D481" s="59"/>
      <c r="E481" s="59"/>
      <c r="F481" s="59"/>
    </row>
    <row r="482" spans="1:6" s="12" customFormat="1">
      <c r="A482" s="820" t="s">
        <v>2596</v>
      </c>
      <c r="B482" s="783"/>
      <c r="C482" s="108"/>
      <c r="D482" s="29"/>
      <c r="E482" s="29"/>
      <c r="F482" s="29"/>
    </row>
    <row r="483" spans="1:6">
      <c r="A483" s="151" t="s">
        <v>36</v>
      </c>
      <c r="B483" s="156" t="s">
        <v>2003</v>
      </c>
      <c r="C483" s="59" t="s">
        <v>2004</v>
      </c>
      <c r="D483" s="798"/>
      <c r="E483" s="773" t="s">
        <v>1434</v>
      </c>
      <c r="F483" s="8"/>
    </row>
    <row r="484" spans="1:6">
      <c r="A484" s="151" t="s">
        <v>37</v>
      </c>
      <c r="B484" s="156" t="s">
        <v>2003</v>
      </c>
      <c r="C484" s="59" t="s">
        <v>2004</v>
      </c>
      <c r="D484" s="798"/>
      <c r="E484" s="773" t="s">
        <v>1434</v>
      </c>
      <c r="F484" s="8"/>
    </row>
    <row r="485" spans="1:6">
      <c r="A485" s="151" t="s">
        <v>38</v>
      </c>
      <c r="B485" s="59" t="s">
        <v>2005</v>
      </c>
      <c r="C485" s="59" t="s">
        <v>2006</v>
      </c>
      <c r="D485" s="822"/>
      <c r="E485" s="67" t="s">
        <v>2007</v>
      </c>
      <c r="F485" s="59"/>
    </row>
    <row r="486" spans="1:6">
      <c r="A486" s="151" t="s">
        <v>39</v>
      </c>
      <c r="B486" s="59" t="s">
        <v>2005</v>
      </c>
      <c r="C486" s="59" t="s">
        <v>2006</v>
      </c>
      <c r="D486" s="822"/>
      <c r="E486" s="67" t="s">
        <v>2007</v>
      </c>
      <c r="F486" s="59"/>
    </row>
    <row r="487" spans="1:6">
      <c r="A487" s="552" t="s">
        <v>73</v>
      </c>
      <c r="B487" s="1023" t="s">
        <v>2547</v>
      </c>
      <c r="C487" s="1024"/>
      <c r="D487" s="823"/>
      <c r="E487" s="806"/>
      <c r="F487" s="547"/>
    </row>
    <row r="488" spans="1:6">
      <c r="A488" s="151" t="s">
        <v>41</v>
      </c>
      <c r="B488" s="989" t="s">
        <v>2161</v>
      </c>
      <c r="C488" s="990"/>
      <c r="D488" s="160"/>
      <c r="E488" s="160"/>
      <c r="F488" s="160"/>
    </row>
    <row r="489" spans="1:6">
      <c r="A489" s="151" t="s">
        <v>40</v>
      </c>
      <c r="B489" s="991"/>
      <c r="C489" s="992"/>
      <c r="D489" s="160"/>
      <c r="E489" s="160"/>
      <c r="F489" s="160"/>
    </row>
    <row r="490" spans="1:6">
      <c r="A490" s="819" t="s">
        <v>42</v>
      </c>
      <c r="B490" s="993" t="s">
        <v>2162</v>
      </c>
      <c r="C490" s="990"/>
      <c r="D490" s="125"/>
      <c r="E490" s="121"/>
      <c r="F490" s="175"/>
    </row>
    <row r="491" spans="1:6">
      <c r="A491" s="819" t="s">
        <v>43</v>
      </c>
      <c r="B491" s="991"/>
      <c r="C491" s="992"/>
      <c r="D491" s="125"/>
      <c r="E491" s="121"/>
      <c r="F491" s="175"/>
    </row>
    <row r="492" spans="1:6" s="12" customFormat="1">
      <c r="A492" s="820" t="s">
        <v>2597</v>
      </c>
      <c r="B492" s="29"/>
      <c r="C492" s="29"/>
      <c r="D492" s="29"/>
      <c r="E492" s="29"/>
      <c r="F492" s="29"/>
    </row>
    <row r="493" spans="1:6">
      <c r="A493" s="151" t="s">
        <v>36</v>
      </c>
      <c r="B493" s="994" t="s">
        <v>2539</v>
      </c>
      <c r="C493" s="995"/>
      <c r="D493" s="59"/>
      <c r="E493" s="59"/>
      <c r="F493" s="59"/>
    </row>
    <row r="494" spans="1:6">
      <c r="A494" s="151" t="s">
        <v>37</v>
      </c>
      <c r="B494" s="996"/>
      <c r="C494" s="997"/>
      <c r="D494" s="59"/>
      <c r="E494" s="59"/>
      <c r="F494" s="59"/>
    </row>
    <row r="495" spans="1:6">
      <c r="A495" s="151" t="s">
        <v>38</v>
      </c>
      <c r="B495" s="996"/>
      <c r="C495" s="997"/>
      <c r="D495" s="59"/>
      <c r="E495" s="59"/>
      <c r="F495" s="59"/>
    </row>
    <row r="496" spans="1:6">
      <c r="A496" s="151" t="s">
        <v>39</v>
      </c>
      <c r="B496" s="998"/>
      <c r="C496" s="999"/>
      <c r="D496" s="59"/>
      <c r="E496" s="59"/>
      <c r="F496" s="59"/>
    </row>
    <row r="497" spans="1:6">
      <c r="A497" s="552" t="s">
        <v>73</v>
      </c>
      <c r="B497" s="985" t="s">
        <v>2540</v>
      </c>
      <c r="C497" s="986"/>
      <c r="D497" s="156"/>
      <c r="E497" s="156"/>
      <c r="F497" s="156"/>
    </row>
    <row r="498" spans="1:6">
      <c r="A498" s="151" t="s">
        <v>41</v>
      </c>
      <c r="B498" s="987"/>
      <c r="C498" s="988"/>
      <c r="D498" s="59"/>
      <c r="E498" s="59"/>
      <c r="F498" s="59"/>
    </row>
    <row r="499" spans="1:6">
      <c r="A499" s="151" t="s">
        <v>40</v>
      </c>
      <c r="B499" s="59"/>
      <c r="C499" s="160"/>
      <c r="D499" s="59"/>
      <c r="E499" s="59"/>
      <c r="F499" s="59"/>
    </row>
    <row r="500" spans="1:6">
      <c r="A500" s="819" t="s">
        <v>42</v>
      </c>
      <c r="B500" s="59"/>
      <c r="C500" s="160"/>
      <c r="D500" s="59"/>
      <c r="E500" s="59"/>
      <c r="F500" s="59"/>
    </row>
    <row r="501" spans="1:6">
      <c r="A501" s="819" t="s">
        <v>43</v>
      </c>
      <c r="B501" s="160"/>
      <c r="C501" s="47"/>
      <c r="D501" s="160"/>
      <c r="E501" s="160"/>
      <c r="F501" s="160"/>
    </row>
  </sheetData>
  <autoFilter ref="A35:F501"/>
  <mergeCells count="11">
    <mergeCell ref="B497:C498"/>
    <mergeCell ref="B488:C489"/>
    <mergeCell ref="B490:C491"/>
    <mergeCell ref="B493:C496"/>
    <mergeCell ref="A32:D32"/>
    <mergeCell ref="A33:F33"/>
    <mergeCell ref="B37:C40"/>
    <mergeCell ref="B42:C45"/>
    <mergeCell ref="B359:F367"/>
    <mergeCell ref="B487:C487"/>
    <mergeCell ref="B94:C95"/>
  </mergeCells>
  <phoneticPr fontId="25" type="noConversion"/>
  <printOptions headings="1" gridLines="1"/>
  <pageMargins left="0.75" right="0.75" top="1" bottom="1" header="0.5" footer="0.5"/>
  <pageSetup paperSize="9" scale="58" fitToHeight="0" orientation="landscape" horizontalDpi="4294967292" verticalDpi="4294967292" r:id="rId1"/>
  <headerFooter alignWithMargins="0"/>
</worksheet>
</file>

<file path=xl/worksheets/sheet20.xml><?xml version="1.0" encoding="utf-8"?>
<worksheet xmlns="http://schemas.openxmlformats.org/spreadsheetml/2006/main" xmlns:r="http://schemas.openxmlformats.org/officeDocument/2006/relationships">
  <dimension ref="A1:H5242"/>
  <sheetViews>
    <sheetView topLeftCell="E1" workbookViewId="0">
      <selection activeCell="C57" sqref="C57"/>
    </sheetView>
  </sheetViews>
  <sheetFormatPr defaultColWidth="13" defaultRowHeight="12.75"/>
  <cols>
    <col min="1" max="1" width="13" style="240"/>
    <col min="2" max="2" width="11.375" style="240" bestFit="1" customWidth="1"/>
    <col min="3" max="3" width="14.25" style="240" bestFit="1" customWidth="1"/>
    <col min="4" max="4" width="54.75" style="240" bestFit="1" customWidth="1"/>
    <col min="5" max="5" width="36.875" style="240" customWidth="1"/>
    <col min="6" max="6" width="175.625" style="276" bestFit="1" customWidth="1"/>
    <col min="7" max="7" width="5.75" style="240" bestFit="1" customWidth="1"/>
    <col min="8" max="8" width="6.25" style="240" customWidth="1"/>
    <col min="9" max="16384" width="13" style="240"/>
  </cols>
  <sheetData>
    <row r="1" spans="1:8" ht="54.4" customHeight="1">
      <c r="B1" s="1069" t="s">
        <v>1002</v>
      </c>
      <c r="C1" s="1069"/>
      <c r="D1" s="1069"/>
      <c r="E1" s="1069"/>
      <c r="F1" s="1069"/>
      <c r="G1" s="1069"/>
      <c r="H1" s="1069"/>
    </row>
    <row r="2" spans="1:8" ht="15.75">
      <c r="B2" s="196"/>
      <c r="C2" s="197" t="s">
        <v>174</v>
      </c>
      <c r="D2" s="198" t="s">
        <v>304</v>
      </c>
      <c r="E2" s="241" t="s">
        <v>4</v>
      </c>
      <c r="F2" s="201" t="s">
        <v>305</v>
      </c>
      <c r="G2" s="222" t="s">
        <v>806</v>
      </c>
      <c r="H2" s="222" t="s">
        <v>1003</v>
      </c>
    </row>
    <row r="3" spans="1:8">
      <c r="B3" s="202"/>
      <c r="C3" s="242"/>
      <c r="D3" s="261" t="s">
        <v>1004</v>
      </c>
      <c r="E3" s="220"/>
      <c r="F3" s="222"/>
      <c r="G3" s="222">
        <v>46</v>
      </c>
      <c r="H3" s="222">
        <v>20</v>
      </c>
    </row>
    <row r="4" spans="1:8" ht="15.75">
      <c r="A4" s="344"/>
      <c r="B4" s="490" t="s">
        <v>1005</v>
      </c>
      <c r="C4" s="365"/>
      <c r="D4" s="366"/>
      <c r="E4" s="367"/>
      <c r="F4" s="227"/>
      <c r="G4" s="227"/>
      <c r="H4" s="227"/>
    </row>
    <row r="5" spans="1:8" s="244" customFormat="1">
      <c r="A5" s="325">
        <v>1</v>
      </c>
      <c r="B5" s="491" t="s">
        <v>1006</v>
      </c>
      <c r="C5" s="245" t="s">
        <v>62</v>
      </c>
      <c r="D5" s="252" t="s">
        <v>1007</v>
      </c>
      <c r="E5" s="368" t="s">
        <v>2093</v>
      </c>
      <c r="F5" s="234" t="s">
        <v>1008</v>
      </c>
      <c r="G5" s="211">
        <v>2</v>
      </c>
      <c r="H5" s="211"/>
    </row>
    <row r="6" spans="1:8" s="244" customFormat="1">
      <c r="A6" s="325">
        <v>1</v>
      </c>
      <c r="B6" s="491" t="s">
        <v>1009</v>
      </c>
      <c r="C6" s="245" t="s">
        <v>62</v>
      </c>
      <c r="D6" s="369" t="s">
        <v>1010</v>
      </c>
      <c r="E6" s="368" t="s">
        <v>2094</v>
      </c>
      <c r="F6" s="370" t="s">
        <v>1011</v>
      </c>
      <c r="G6" s="211">
        <v>2</v>
      </c>
      <c r="H6" s="211"/>
    </row>
    <row r="7" spans="1:8" s="244" customFormat="1">
      <c r="A7" s="325">
        <v>1</v>
      </c>
      <c r="B7" s="491" t="s">
        <v>1012</v>
      </c>
      <c r="C7" s="245" t="s">
        <v>62</v>
      </c>
      <c r="D7" s="371" t="s">
        <v>1013</v>
      </c>
      <c r="E7" s="368" t="s">
        <v>2093</v>
      </c>
      <c r="F7" s="372" t="s">
        <v>1014</v>
      </c>
      <c r="G7" s="211">
        <v>1</v>
      </c>
      <c r="H7" s="211"/>
    </row>
    <row r="8" spans="1:8" s="244" customFormat="1">
      <c r="A8" s="325">
        <v>1</v>
      </c>
      <c r="B8" s="491" t="s">
        <v>1015</v>
      </c>
      <c r="C8" s="245" t="s">
        <v>62</v>
      </c>
      <c r="D8" s="369" t="s">
        <v>1016</v>
      </c>
      <c r="E8" s="368" t="s">
        <v>2093</v>
      </c>
      <c r="F8" s="370" t="s">
        <v>1017</v>
      </c>
      <c r="G8" s="211">
        <v>2</v>
      </c>
      <c r="H8" s="211"/>
    </row>
    <row r="9" spans="1:8" s="244" customFormat="1">
      <c r="A9" s="325">
        <v>1</v>
      </c>
      <c r="B9" s="491" t="s">
        <v>1018</v>
      </c>
      <c r="C9" s="245" t="s">
        <v>62</v>
      </c>
      <c r="D9" s="371" t="s">
        <v>1019</v>
      </c>
      <c r="E9" s="368" t="s">
        <v>2094</v>
      </c>
      <c r="F9" s="372" t="s">
        <v>1020</v>
      </c>
      <c r="G9" s="211">
        <v>2</v>
      </c>
      <c r="H9" s="211"/>
    </row>
    <row r="10" spans="1:8" s="244" customFormat="1">
      <c r="A10" s="325">
        <v>1</v>
      </c>
      <c r="B10" s="491" t="s">
        <v>1021</v>
      </c>
      <c r="C10" s="245" t="s">
        <v>62</v>
      </c>
      <c r="D10" s="252" t="s">
        <v>1022</v>
      </c>
      <c r="E10" s="368" t="s">
        <v>2094</v>
      </c>
      <c r="F10" s="234" t="s">
        <v>1020</v>
      </c>
      <c r="G10" s="211">
        <v>2</v>
      </c>
      <c r="H10" s="211"/>
    </row>
    <row r="11" spans="1:8" s="254" customFormat="1" ht="25.5">
      <c r="A11" s="495">
        <v>2</v>
      </c>
      <c r="B11" s="492" t="s">
        <v>1023</v>
      </c>
      <c r="C11" s="255" t="s">
        <v>1024</v>
      </c>
      <c r="D11" s="373" t="s">
        <v>1025</v>
      </c>
      <c r="E11" s="216" t="s">
        <v>2092</v>
      </c>
      <c r="F11" s="374" t="s">
        <v>1026</v>
      </c>
      <c r="G11" s="217"/>
      <c r="H11" s="217">
        <v>4</v>
      </c>
    </row>
    <row r="12" spans="1:8" s="254" customFormat="1" ht="25.5">
      <c r="A12" s="495">
        <v>2</v>
      </c>
      <c r="B12" s="492" t="s">
        <v>1048</v>
      </c>
      <c r="C12" s="255" t="s">
        <v>1024</v>
      </c>
      <c r="D12" s="373" t="s">
        <v>1025</v>
      </c>
      <c r="E12" s="216" t="s">
        <v>2092</v>
      </c>
      <c r="F12" s="374" t="s">
        <v>1026</v>
      </c>
      <c r="G12" s="217"/>
      <c r="H12" s="217">
        <v>4</v>
      </c>
    </row>
    <row r="13" spans="1:8" s="244" customFormat="1">
      <c r="A13" s="325">
        <v>1</v>
      </c>
      <c r="B13" s="491" t="s">
        <v>1027</v>
      </c>
      <c r="C13" s="245" t="s">
        <v>62</v>
      </c>
      <c r="D13" s="252" t="s">
        <v>1028</v>
      </c>
      <c r="E13" s="368" t="s">
        <v>2094</v>
      </c>
      <c r="F13" s="234" t="s">
        <v>1029</v>
      </c>
      <c r="G13" s="211">
        <v>2</v>
      </c>
      <c r="H13" s="211"/>
    </row>
    <row r="14" spans="1:8" s="244" customFormat="1">
      <c r="A14" s="325">
        <v>1</v>
      </c>
      <c r="B14" s="491" t="s">
        <v>1030</v>
      </c>
      <c r="C14" s="245" t="s">
        <v>62</v>
      </c>
      <c r="D14" s="252" t="s">
        <v>1031</v>
      </c>
      <c r="E14" s="368" t="s">
        <v>2093</v>
      </c>
      <c r="F14" s="234" t="s">
        <v>1032</v>
      </c>
      <c r="G14" s="211">
        <v>2</v>
      </c>
      <c r="H14" s="211"/>
    </row>
    <row r="15" spans="1:8" s="244" customFormat="1">
      <c r="A15" s="325">
        <v>1</v>
      </c>
      <c r="B15" s="491" t="s">
        <v>1033</v>
      </c>
      <c r="C15" s="245" t="s">
        <v>62</v>
      </c>
      <c r="D15" s="257" t="s">
        <v>1034</v>
      </c>
      <c r="E15" s="368" t="s">
        <v>2093</v>
      </c>
      <c r="F15" s="234" t="s">
        <v>1035</v>
      </c>
      <c r="G15" s="211">
        <v>2</v>
      </c>
      <c r="H15" s="211"/>
    </row>
    <row r="16" spans="1:8" s="244" customFormat="1">
      <c r="A16" s="325">
        <v>1</v>
      </c>
      <c r="B16" s="491" t="s">
        <v>1036</v>
      </c>
      <c r="C16" s="245" t="s">
        <v>62</v>
      </c>
      <c r="D16" s="252" t="s">
        <v>1037</v>
      </c>
      <c r="E16" s="368" t="s">
        <v>2094</v>
      </c>
      <c r="F16" s="234" t="s">
        <v>1038</v>
      </c>
      <c r="G16" s="211">
        <v>1</v>
      </c>
      <c r="H16" s="211"/>
    </row>
    <row r="17" spans="1:8" s="244" customFormat="1">
      <c r="A17" s="325">
        <v>1</v>
      </c>
      <c r="B17" s="491" t="s">
        <v>1039</v>
      </c>
      <c r="C17" s="245" t="s">
        <v>62</v>
      </c>
      <c r="D17" s="257" t="s">
        <v>1040</v>
      </c>
      <c r="E17" s="368" t="s">
        <v>2094</v>
      </c>
      <c r="F17" s="234" t="s">
        <v>1041</v>
      </c>
      <c r="G17" s="211">
        <v>1</v>
      </c>
      <c r="H17" s="211"/>
    </row>
    <row r="18" spans="1:8" s="244" customFormat="1">
      <c r="A18" s="325">
        <v>1</v>
      </c>
      <c r="B18" s="491" t="s">
        <v>1042</v>
      </c>
      <c r="C18" s="245" t="s">
        <v>62</v>
      </c>
      <c r="D18" s="252" t="s">
        <v>1043</v>
      </c>
      <c r="E18" s="368" t="s">
        <v>2093</v>
      </c>
      <c r="F18" s="234" t="s">
        <v>1044</v>
      </c>
      <c r="G18" s="211">
        <v>1</v>
      </c>
      <c r="H18" s="211"/>
    </row>
    <row r="19" spans="1:8" s="254" customFormat="1">
      <c r="A19" s="325">
        <v>1</v>
      </c>
      <c r="B19" s="491" t="s">
        <v>1045</v>
      </c>
      <c r="C19" s="245" t="s">
        <v>62</v>
      </c>
      <c r="D19" s="252" t="s">
        <v>1046</v>
      </c>
      <c r="E19" s="368" t="s">
        <v>2093</v>
      </c>
      <c r="F19" s="234" t="s">
        <v>1047</v>
      </c>
      <c r="G19" s="211">
        <v>1</v>
      </c>
      <c r="H19" s="211"/>
    </row>
    <row r="20" spans="1:8" s="254" customFormat="1">
      <c r="A20" s="495">
        <v>2</v>
      </c>
      <c r="B20" s="492" t="s">
        <v>1057</v>
      </c>
      <c r="C20" s="255" t="s">
        <v>1024</v>
      </c>
      <c r="D20" s="259" t="s">
        <v>1049</v>
      </c>
      <c r="E20" s="216" t="s">
        <v>2092</v>
      </c>
      <c r="F20" s="217" t="s">
        <v>1050</v>
      </c>
      <c r="G20" s="217"/>
      <c r="H20" s="217">
        <v>4</v>
      </c>
    </row>
    <row r="21" spans="1:8" s="254" customFormat="1">
      <c r="A21" s="495">
        <v>2</v>
      </c>
      <c r="B21" s="492" t="s">
        <v>1084</v>
      </c>
      <c r="C21" s="255" t="s">
        <v>1024</v>
      </c>
      <c r="D21" s="259" t="s">
        <v>1049</v>
      </c>
      <c r="E21" s="216" t="s">
        <v>2092</v>
      </c>
      <c r="F21" s="217" t="s">
        <v>1050</v>
      </c>
      <c r="G21" s="217"/>
      <c r="H21" s="217">
        <v>4</v>
      </c>
    </row>
    <row r="22" spans="1:8" s="244" customFormat="1">
      <c r="A22" s="325">
        <v>1</v>
      </c>
      <c r="B22" s="491" t="s">
        <v>1051</v>
      </c>
      <c r="C22" s="245" t="s">
        <v>62</v>
      </c>
      <c r="D22" s="257" t="s">
        <v>1052</v>
      </c>
      <c r="E22" s="368" t="s">
        <v>2093</v>
      </c>
      <c r="F22" s="234" t="s">
        <v>1053</v>
      </c>
      <c r="G22" s="211">
        <v>1</v>
      </c>
      <c r="H22" s="211"/>
    </row>
    <row r="23" spans="1:8" s="244" customFormat="1">
      <c r="A23" s="325">
        <v>1</v>
      </c>
      <c r="B23" s="491" t="s">
        <v>1054</v>
      </c>
      <c r="C23" s="245" t="s">
        <v>62</v>
      </c>
      <c r="D23" s="252" t="s">
        <v>1055</v>
      </c>
      <c r="E23" s="368" t="s">
        <v>2093</v>
      </c>
      <c r="F23" s="234" t="s">
        <v>1056</v>
      </c>
      <c r="G23" s="211">
        <v>1</v>
      </c>
      <c r="H23" s="211"/>
    </row>
    <row r="24" spans="1:8" s="254" customFormat="1">
      <c r="A24" s="495">
        <v>2</v>
      </c>
      <c r="B24" s="492" t="s">
        <v>1101</v>
      </c>
      <c r="C24" s="255" t="s">
        <v>1024</v>
      </c>
      <c r="D24" s="259" t="s">
        <v>1058</v>
      </c>
      <c r="E24" s="216" t="s">
        <v>2092</v>
      </c>
      <c r="F24" s="217" t="s">
        <v>1059</v>
      </c>
      <c r="G24" s="217"/>
      <c r="H24" s="217">
        <v>4</v>
      </c>
    </row>
    <row r="25" spans="1:8" s="254" customFormat="1">
      <c r="A25" s="495">
        <v>2</v>
      </c>
      <c r="B25" s="492" t="s">
        <v>2075</v>
      </c>
      <c r="C25" s="255" t="s">
        <v>1024</v>
      </c>
      <c r="D25" s="259" t="s">
        <v>1058</v>
      </c>
      <c r="E25" s="216" t="s">
        <v>2092</v>
      </c>
      <c r="F25" s="217" t="s">
        <v>1059</v>
      </c>
      <c r="G25" s="217"/>
      <c r="H25" s="217">
        <v>4</v>
      </c>
    </row>
    <row r="26" spans="1:8" s="244" customFormat="1">
      <c r="A26" s="325">
        <v>1</v>
      </c>
      <c r="B26" s="491" t="s">
        <v>1060</v>
      </c>
      <c r="C26" s="245" t="s">
        <v>62</v>
      </c>
      <c r="D26" s="257" t="s">
        <v>1061</v>
      </c>
      <c r="E26" s="368" t="s">
        <v>2094</v>
      </c>
      <c r="F26" s="234" t="s">
        <v>1062</v>
      </c>
      <c r="G26" s="211">
        <v>1</v>
      </c>
      <c r="H26" s="211"/>
    </row>
    <row r="27" spans="1:8" s="254" customFormat="1">
      <c r="A27" s="325">
        <v>1</v>
      </c>
      <c r="B27" s="491" t="s">
        <v>1063</v>
      </c>
      <c r="C27" s="245" t="s">
        <v>62</v>
      </c>
      <c r="D27" s="257" t="s">
        <v>1064</v>
      </c>
      <c r="E27" s="368" t="s">
        <v>2094</v>
      </c>
      <c r="F27" s="234" t="s">
        <v>1065</v>
      </c>
      <c r="G27" s="211">
        <v>1</v>
      </c>
      <c r="H27" s="211"/>
    </row>
    <row r="28" spans="1:8" s="244" customFormat="1">
      <c r="A28" s="325">
        <v>1</v>
      </c>
      <c r="B28" s="491" t="s">
        <v>1066</v>
      </c>
      <c r="C28" s="245" t="s">
        <v>62</v>
      </c>
      <c r="D28" s="252" t="s">
        <v>1067</v>
      </c>
      <c r="E28" s="368" t="s">
        <v>2094</v>
      </c>
      <c r="F28" s="234" t="s">
        <v>1068</v>
      </c>
      <c r="G28" s="211">
        <v>1</v>
      </c>
      <c r="H28" s="211"/>
    </row>
    <row r="29" spans="1:8" s="244" customFormat="1">
      <c r="A29" s="325">
        <v>1</v>
      </c>
      <c r="B29" s="491" t="s">
        <v>1069</v>
      </c>
      <c r="C29" s="245" t="s">
        <v>62</v>
      </c>
      <c r="D29" s="257" t="s">
        <v>1070</v>
      </c>
      <c r="E29" s="368" t="s">
        <v>2094</v>
      </c>
      <c r="F29" s="234" t="s">
        <v>1071</v>
      </c>
      <c r="G29" s="211">
        <v>1</v>
      </c>
      <c r="H29" s="211"/>
    </row>
    <row r="30" spans="1:8" s="244" customFormat="1">
      <c r="A30" s="325">
        <v>1</v>
      </c>
      <c r="B30" s="491" t="s">
        <v>1072</v>
      </c>
      <c r="C30" s="245" t="s">
        <v>62</v>
      </c>
      <c r="D30" s="257" t="s">
        <v>1073</v>
      </c>
      <c r="E30" s="368" t="s">
        <v>2093</v>
      </c>
      <c r="F30" s="234" t="s">
        <v>1074</v>
      </c>
      <c r="G30" s="211">
        <v>2</v>
      </c>
      <c r="H30" s="211"/>
    </row>
    <row r="31" spans="1:8" s="244" customFormat="1">
      <c r="A31" s="325">
        <v>1</v>
      </c>
      <c r="B31" s="491" t="s">
        <v>1075</v>
      </c>
      <c r="C31" s="245" t="s">
        <v>62</v>
      </c>
      <c r="D31" s="252" t="s">
        <v>1076</v>
      </c>
      <c r="E31" s="368" t="s">
        <v>2093</v>
      </c>
      <c r="F31" s="234" t="s">
        <v>1077</v>
      </c>
      <c r="G31" s="211">
        <v>2</v>
      </c>
      <c r="H31" s="211"/>
    </row>
    <row r="32" spans="1:8" s="244" customFormat="1">
      <c r="A32" s="325">
        <v>1</v>
      </c>
      <c r="B32" s="491" t="s">
        <v>1078</v>
      </c>
      <c r="C32" s="245" t="s">
        <v>62</v>
      </c>
      <c r="D32" s="257" t="s">
        <v>1079</v>
      </c>
      <c r="E32" s="368" t="s">
        <v>2093</v>
      </c>
      <c r="F32" s="234" t="s">
        <v>1080</v>
      </c>
      <c r="G32" s="211">
        <v>2</v>
      </c>
      <c r="H32" s="211"/>
    </row>
    <row r="33" spans="1:8" s="254" customFormat="1">
      <c r="A33" s="325">
        <v>1</v>
      </c>
      <c r="B33" s="491" t="s">
        <v>1081</v>
      </c>
      <c r="C33" s="245" t="s">
        <v>62</v>
      </c>
      <c r="D33" s="257" t="s">
        <v>1082</v>
      </c>
      <c r="E33" s="368" t="s">
        <v>2093</v>
      </c>
      <c r="F33" s="234" t="s">
        <v>1083</v>
      </c>
      <c r="G33" s="211">
        <v>2</v>
      </c>
      <c r="H33" s="211"/>
    </row>
    <row r="34" spans="1:8" s="254" customFormat="1">
      <c r="A34" s="495">
        <v>2</v>
      </c>
      <c r="B34" s="492" t="s">
        <v>2076</v>
      </c>
      <c r="C34" s="255" t="s">
        <v>1024</v>
      </c>
      <c r="D34" s="256" t="s">
        <v>1085</v>
      </c>
      <c r="E34" s="216" t="s">
        <v>2092</v>
      </c>
      <c r="F34" s="217" t="s">
        <v>1059</v>
      </c>
      <c r="G34" s="217"/>
      <c r="H34" s="217">
        <v>4</v>
      </c>
    </row>
    <row r="35" spans="1:8" s="254" customFormat="1">
      <c r="A35" s="495">
        <v>2</v>
      </c>
      <c r="B35" s="492" t="s">
        <v>2077</v>
      </c>
      <c r="C35" s="255" t="s">
        <v>1024</v>
      </c>
      <c r="D35" s="256" t="s">
        <v>1085</v>
      </c>
      <c r="E35" s="216" t="s">
        <v>2092</v>
      </c>
      <c r="F35" s="217" t="s">
        <v>1059</v>
      </c>
      <c r="G35" s="217"/>
      <c r="H35" s="217">
        <v>4</v>
      </c>
    </row>
    <row r="36" spans="1:8" s="244" customFormat="1">
      <c r="A36" s="325">
        <v>1</v>
      </c>
      <c r="B36" s="491" t="s">
        <v>1086</v>
      </c>
      <c r="C36" s="245" t="s">
        <v>62</v>
      </c>
      <c r="D36" s="252" t="s">
        <v>1087</v>
      </c>
      <c r="E36" s="368" t="s">
        <v>2094</v>
      </c>
      <c r="F36" s="234" t="s">
        <v>1088</v>
      </c>
      <c r="G36" s="211">
        <v>2</v>
      </c>
      <c r="H36" s="211"/>
    </row>
    <row r="37" spans="1:8" s="244" customFormat="1">
      <c r="A37" s="325">
        <v>1</v>
      </c>
      <c r="B37" s="491" t="s">
        <v>1089</v>
      </c>
      <c r="C37" s="245" t="s">
        <v>62</v>
      </c>
      <c r="D37" s="257" t="s">
        <v>1090</v>
      </c>
      <c r="E37" s="368" t="s">
        <v>2094</v>
      </c>
      <c r="F37" s="234" t="s">
        <v>1091</v>
      </c>
      <c r="G37" s="211">
        <v>1</v>
      </c>
      <c r="H37" s="211"/>
    </row>
    <row r="38" spans="1:8" s="244" customFormat="1">
      <c r="A38" s="325">
        <v>1</v>
      </c>
      <c r="B38" s="491" t="s">
        <v>1092</v>
      </c>
      <c r="C38" s="245" t="s">
        <v>62</v>
      </c>
      <c r="D38" s="252" t="s">
        <v>1093</v>
      </c>
      <c r="E38" s="368" t="s">
        <v>2094</v>
      </c>
      <c r="F38" s="234" t="s">
        <v>1094</v>
      </c>
      <c r="G38" s="211">
        <v>1</v>
      </c>
      <c r="H38" s="211"/>
    </row>
    <row r="39" spans="1:8" s="254" customFormat="1">
      <c r="A39" s="325">
        <v>1</v>
      </c>
      <c r="B39" s="491" t="s">
        <v>1095</v>
      </c>
      <c r="C39" s="245" t="s">
        <v>62</v>
      </c>
      <c r="D39" s="252" t="s">
        <v>1096</v>
      </c>
      <c r="E39" s="368" t="s">
        <v>2093</v>
      </c>
      <c r="F39" s="234" t="s">
        <v>1097</v>
      </c>
      <c r="G39" s="211">
        <v>1</v>
      </c>
      <c r="H39" s="211"/>
    </row>
    <row r="40" spans="1:8">
      <c r="A40" s="325">
        <v>1</v>
      </c>
      <c r="B40" s="493" t="s">
        <v>1098</v>
      </c>
      <c r="C40" s="376" t="s">
        <v>62</v>
      </c>
      <c r="D40" s="545" t="s">
        <v>1099</v>
      </c>
      <c r="E40" s="368" t="s">
        <v>2093</v>
      </c>
      <c r="F40" s="302" t="s">
        <v>1100</v>
      </c>
      <c r="G40" s="227">
        <v>1</v>
      </c>
      <c r="H40" s="227"/>
    </row>
    <row r="41" spans="1:8" s="254" customFormat="1">
      <c r="A41" s="495">
        <v>2</v>
      </c>
      <c r="B41" s="492" t="s">
        <v>2078</v>
      </c>
      <c r="C41" s="255" t="s">
        <v>1024</v>
      </c>
      <c r="D41" s="217" t="s">
        <v>1102</v>
      </c>
      <c r="E41" s="216" t="s">
        <v>2092</v>
      </c>
      <c r="F41" s="217" t="s">
        <v>1103</v>
      </c>
      <c r="G41" s="217"/>
      <c r="H41" s="217">
        <v>4</v>
      </c>
    </row>
    <row r="42" spans="1:8" s="254" customFormat="1">
      <c r="A42" s="495">
        <v>2</v>
      </c>
      <c r="B42" s="492" t="s">
        <v>2079</v>
      </c>
      <c r="C42" s="255" t="s">
        <v>1024</v>
      </c>
      <c r="D42" s="217" t="s">
        <v>1102</v>
      </c>
      <c r="E42" s="216" t="s">
        <v>2092</v>
      </c>
      <c r="F42" s="217" t="s">
        <v>1103</v>
      </c>
      <c r="G42" s="217"/>
      <c r="H42" s="217">
        <v>4</v>
      </c>
    </row>
    <row r="43" spans="1:8" s="244" customFormat="1">
      <c r="A43" s="325">
        <v>1</v>
      </c>
      <c r="B43" s="491" t="s">
        <v>1104</v>
      </c>
      <c r="C43" s="245" t="s">
        <v>62</v>
      </c>
      <c r="D43" s="234" t="s">
        <v>1105</v>
      </c>
      <c r="E43" s="368" t="s">
        <v>2094</v>
      </c>
      <c r="F43" s="234" t="s">
        <v>1106</v>
      </c>
      <c r="G43" s="211">
        <v>2</v>
      </c>
      <c r="H43" s="211"/>
    </row>
    <row r="44" spans="1:8" s="244" customFormat="1">
      <c r="A44" s="325">
        <v>1</v>
      </c>
      <c r="B44" s="491" t="s">
        <v>1107</v>
      </c>
      <c r="C44" s="245" t="s">
        <v>62</v>
      </c>
      <c r="D44" s="234" t="s">
        <v>1108</v>
      </c>
      <c r="E44" s="368" t="s">
        <v>2094</v>
      </c>
      <c r="F44" s="234" t="s">
        <v>1109</v>
      </c>
      <c r="G44" s="211">
        <v>1</v>
      </c>
      <c r="H44" s="211"/>
    </row>
    <row r="45" spans="1:8" s="254" customFormat="1">
      <c r="A45" s="325">
        <v>1</v>
      </c>
      <c r="B45" s="491" t="s">
        <v>1110</v>
      </c>
      <c r="C45" s="245" t="s">
        <v>62</v>
      </c>
      <c r="D45" s="234" t="s">
        <v>1111</v>
      </c>
      <c r="E45" s="368" t="s">
        <v>2093</v>
      </c>
      <c r="F45" s="234" t="s">
        <v>1112</v>
      </c>
      <c r="G45" s="211">
        <v>2</v>
      </c>
      <c r="H45" s="211"/>
    </row>
    <row r="46" spans="1:8" s="244" customFormat="1">
      <c r="A46" s="325"/>
      <c r="B46" s="491"/>
      <c r="C46" s="245"/>
      <c r="D46" s="211"/>
      <c r="E46" s="210"/>
      <c r="F46" s="211"/>
      <c r="G46" s="211" t="s">
        <v>806</v>
      </c>
      <c r="H46" s="211" t="s">
        <v>1003</v>
      </c>
    </row>
    <row r="47" spans="1:8" ht="15.75">
      <c r="A47" s="325">
        <v>1</v>
      </c>
      <c r="B47" s="490" t="s">
        <v>1113</v>
      </c>
      <c r="C47" s="242"/>
      <c r="D47" s="243" t="s">
        <v>1114</v>
      </c>
      <c r="E47" s="220"/>
      <c r="F47" s="222"/>
      <c r="G47" s="222">
        <v>24</v>
      </c>
      <c r="H47" s="222">
        <v>20</v>
      </c>
    </row>
    <row r="48" spans="1:8" s="244" customFormat="1">
      <c r="A48" s="325">
        <v>1</v>
      </c>
      <c r="B48" s="491" t="s">
        <v>1115</v>
      </c>
      <c r="C48" s="251" t="s">
        <v>62</v>
      </c>
      <c r="D48" s="231" t="s">
        <v>1116</v>
      </c>
      <c r="E48" s="368" t="s">
        <v>2094</v>
      </c>
      <c r="F48" s="234" t="s">
        <v>1117</v>
      </c>
      <c r="G48" s="211">
        <v>2</v>
      </c>
      <c r="H48" s="211"/>
    </row>
    <row r="49" spans="1:8" s="254" customFormat="1">
      <c r="A49" s="325">
        <v>1</v>
      </c>
      <c r="B49" s="491" t="s">
        <v>1118</v>
      </c>
      <c r="C49" s="251" t="s">
        <v>62</v>
      </c>
      <c r="D49" s="234" t="s">
        <v>1119</v>
      </c>
      <c r="E49" s="368" t="s">
        <v>2094</v>
      </c>
      <c r="F49" s="234" t="s">
        <v>1120</v>
      </c>
      <c r="G49" s="211">
        <v>2</v>
      </c>
      <c r="H49" s="211"/>
    </row>
    <row r="50" spans="1:8" s="244" customFormat="1">
      <c r="A50" s="325">
        <v>1</v>
      </c>
      <c r="B50" s="491" t="s">
        <v>1121</v>
      </c>
      <c r="C50" s="251" t="s">
        <v>62</v>
      </c>
      <c r="D50" s="231" t="s">
        <v>1122</v>
      </c>
      <c r="E50" s="368" t="s">
        <v>2094</v>
      </c>
      <c r="F50" s="234" t="s">
        <v>1123</v>
      </c>
      <c r="G50" s="211">
        <v>2</v>
      </c>
      <c r="H50" s="211"/>
    </row>
    <row r="51" spans="1:8" s="254" customFormat="1">
      <c r="A51" s="495">
        <v>2</v>
      </c>
      <c r="B51" s="492" t="s">
        <v>1124</v>
      </c>
      <c r="C51" s="255" t="s">
        <v>1024</v>
      </c>
      <c r="D51" s="225" t="s">
        <v>1125</v>
      </c>
      <c r="E51" s="216" t="s">
        <v>2092</v>
      </c>
      <c r="F51" s="217" t="s">
        <v>1126</v>
      </c>
      <c r="G51" s="217"/>
      <c r="H51" s="217">
        <v>4</v>
      </c>
    </row>
    <row r="52" spans="1:8" s="254" customFormat="1">
      <c r="A52" s="495">
        <v>2</v>
      </c>
      <c r="B52" s="492" t="s">
        <v>1139</v>
      </c>
      <c r="C52" s="255" t="s">
        <v>1024</v>
      </c>
      <c r="D52" s="225" t="s">
        <v>1125</v>
      </c>
      <c r="E52" s="216" t="s">
        <v>2092</v>
      </c>
      <c r="F52" s="217" t="s">
        <v>1126</v>
      </c>
      <c r="G52" s="217"/>
      <c r="H52" s="217">
        <v>4</v>
      </c>
    </row>
    <row r="53" spans="1:8" s="244" customFormat="1">
      <c r="A53" s="325">
        <v>1</v>
      </c>
      <c r="B53" s="491" t="s">
        <v>1127</v>
      </c>
      <c r="C53" s="251" t="s">
        <v>62</v>
      </c>
      <c r="D53" s="377" t="s">
        <v>1128</v>
      </c>
      <c r="E53" s="368" t="s">
        <v>2093</v>
      </c>
      <c r="F53" s="234" t="s">
        <v>1129</v>
      </c>
      <c r="G53" s="211">
        <v>2</v>
      </c>
      <c r="H53" s="211"/>
    </row>
    <row r="54" spans="1:8" s="254" customFormat="1">
      <c r="A54" s="325">
        <v>1</v>
      </c>
      <c r="B54" s="491" t="s">
        <v>1130</v>
      </c>
      <c r="C54" s="251" t="s">
        <v>62</v>
      </c>
      <c r="D54" s="231" t="s">
        <v>1131</v>
      </c>
      <c r="E54" s="368" t="s">
        <v>2093</v>
      </c>
      <c r="F54" s="234" t="s">
        <v>1132</v>
      </c>
      <c r="G54" s="211">
        <v>2</v>
      </c>
      <c r="H54" s="211"/>
    </row>
    <row r="55" spans="1:8" s="244" customFormat="1">
      <c r="A55" s="325">
        <v>1</v>
      </c>
      <c r="B55" s="491" t="s">
        <v>1133</v>
      </c>
      <c r="C55" s="251" t="s">
        <v>62</v>
      </c>
      <c r="D55" s="234" t="s">
        <v>1134</v>
      </c>
      <c r="E55" s="368" t="s">
        <v>2094</v>
      </c>
      <c r="F55" s="234" t="s">
        <v>1135</v>
      </c>
      <c r="G55" s="211">
        <v>2</v>
      </c>
      <c r="H55" s="211"/>
    </row>
    <row r="56" spans="1:8" s="244" customFormat="1">
      <c r="A56" s="325">
        <v>1</v>
      </c>
      <c r="B56" s="491" t="s">
        <v>1136</v>
      </c>
      <c r="C56" s="251" t="s">
        <v>62</v>
      </c>
      <c r="D56" s="231" t="s">
        <v>1137</v>
      </c>
      <c r="E56" s="368" t="s">
        <v>2093</v>
      </c>
      <c r="F56" s="234" t="s">
        <v>1138</v>
      </c>
      <c r="G56" s="211">
        <v>2</v>
      </c>
      <c r="H56" s="211"/>
    </row>
    <row r="57" spans="1:8" s="254" customFormat="1">
      <c r="A57" s="495">
        <v>2</v>
      </c>
      <c r="B57" s="492" t="s">
        <v>1147</v>
      </c>
      <c r="C57" s="255" t="s">
        <v>1024</v>
      </c>
      <c r="D57" s="225" t="s">
        <v>1140</v>
      </c>
      <c r="E57" s="216" t="s">
        <v>2092</v>
      </c>
      <c r="F57" s="217" t="s">
        <v>1141</v>
      </c>
      <c r="G57" s="217"/>
      <c r="H57" s="217">
        <v>4</v>
      </c>
    </row>
    <row r="58" spans="1:8" s="254" customFormat="1">
      <c r="A58" s="495">
        <v>2</v>
      </c>
      <c r="B58" s="492" t="s">
        <v>1155</v>
      </c>
      <c r="C58" s="255" t="s">
        <v>1024</v>
      </c>
      <c r="D58" s="225" t="s">
        <v>1140</v>
      </c>
      <c r="E58" s="216" t="s">
        <v>2092</v>
      </c>
      <c r="F58" s="217" t="s">
        <v>1141</v>
      </c>
      <c r="G58" s="217"/>
      <c r="H58" s="217">
        <v>4</v>
      </c>
    </row>
    <row r="59" spans="1:8" s="244" customFormat="1">
      <c r="A59" s="325">
        <v>1</v>
      </c>
      <c r="B59" s="491" t="s">
        <v>1142</v>
      </c>
      <c r="C59" s="251" t="s">
        <v>62</v>
      </c>
      <c r="D59" s="231" t="s">
        <v>1143</v>
      </c>
      <c r="E59" s="368" t="s">
        <v>2093</v>
      </c>
      <c r="F59" s="234" t="s">
        <v>1144</v>
      </c>
      <c r="G59" s="211">
        <v>1</v>
      </c>
      <c r="H59" s="211"/>
    </row>
    <row r="60" spans="1:8" s="244" customFormat="1">
      <c r="A60" s="325">
        <v>1</v>
      </c>
      <c r="B60" s="491" t="s">
        <v>1145</v>
      </c>
      <c r="C60" s="251" t="s">
        <v>62</v>
      </c>
      <c r="D60" s="234" t="s">
        <v>1146</v>
      </c>
      <c r="E60" s="368" t="s">
        <v>2093</v>
      </c>
      <c r="F60" s="234" t="s">
        <v>1144</v>
      </c>
      <c r="G60" s="211">
        <v>1</v>
      </c>
      <c r="H60" s="211"/>
    </row>
    <row r="61" spans="1:8" s="254" customFormat="1">
      <c r="A61" s="495">
        <v>2</v>
      </c>
      <c r="B61" s="492" t="s">
        <v>1164</v>
      </c>
      <c r="C61" s="255" t="s">
        <v>62</v>
      </c>
      <c r="D61" s="225" t="s">
        <v>1148</v>
      </c>
      <c r="E61" s="216" t="s">
        <v>2092</v>
      </c>
      <c r="F61" s="217" t="s">
        <v>2130</v>
      </c>
      <c r="G61" s="217"/>
      <c r="H61" s="217">
        <v>4</v>
      </c>
    </row>
    <row r="62" spans="1:8" s="254" customFormat="1">
      <c r="A62" s="495">
        <v>2</v>
      </c>
      <c r="B62" s="492" t="s">
        <v>2080</v>
      </c>
      <c r="C62" s="255" t="s">
        <v>62</v>
      </c>
      <c r="D62" s="225" t="s">
        <v>1148</v>
      </c>
      <c r="E62" s="216" t="s">
        <v>2092</v>
      </c>
      <c r="F62" s="217" t="s">
        <v>2130</v>
      </c>
      <c r="G62" s="217"/>
      <c r="H62" s="217">
        <v>4</v>
      </c>
    </row>
    <row r="63" spans="1:8" s="244" customFormat="1">
      <c r="A63" s="325">
        <v>1</v>
      </c>
      <c r="B63" s="491" t="s">
        <v>1149</v>
      </c>
      <c r="C63" s="251" t="s">
        <v>62</v>
      </c>
      <c r="D63" s="234" t="s">
        <v>1150</v>
      </c>
      <c r="E63" s="368" t="s">
        <v>2094</v>
      </c>
      <c r="F63" s="234" t="s">
        <v>1151</v>
      </c>
      <c r="G63" s="211">
        <v>2</v>
      </c>
      <c r="H63" s="211"/>
    </row>
    <row r="64" spans="1:8" s="244" customFormat="1">
      <c r="A64" s="325">
        <v>1</v>
      </c>
      <c r="B64" s="491" t="s">
        <v>1152</v>
      </c>
      <c r="C64" s="251" t="s">
        <v>62</v>
      </c>
      <c r="D64" s="234" t="s">
        <v>1153</v>
      </c>
      <c r="E64" s="368" t="s">
        <v>2093</v>
      </c>
      <c r="F64" s="234" t="s">
        <v>1154</v>
      </c>
      <c r="G64" s="211">
        <v>2</v>
      </c>
      <c r="H64" s="211"/>
    </row>
    <row r="65" spans="1:8" s="254" customFormat="1">
      <c r="A65" s="495">
        <v>2</v>
      </c>
      <c r="B65" s="492" t="s">
        <v>2081</v>
      </c>
      <c r="C65" s="255" t="s">
        <v>1024</v>
      </c>
      <c r="D65" s="225" t="s">
        <v>1156</v>
      </c>
      <c r="E65" s="216" t="s">
        <v>2092</v>
      </c>
      <c r="F65" s="217" t="s">
        <v>1157</v>
      </c>
      <c r="G65" s="217"/>
      <c r="H65" s="217">
        <v>4</v>
      </c>
    </row>
    <row r="66" spans="1:8" s="254" customFormat="1">
      <c r="A66" s="495">
        <v>2</v>
      </c>
      <c r="B66" s="492" t="s">
        <v>2082</v>
      </c>
      <c r="C66" s="255" t="s">
        <v>1024</v>
      </c>
      <c r="D66" s="225" t="s">
        <v>1156</v>
      </c>
      <c r="E66" s="216" t="s">
        <v>2092</v>
      </c>
      <c r="F66" s="217" t="s">
        <v>1157</v>
      </c>
      <c r="G66" s="217"/>
      <c r="H66" s="217">
        <v>4</v>
      </c>
    </row>
    <row r="67" spans="1:8" s="244" customFormat="1">
      <c r="A67" s="325">
        <v>1</v>
      </c>
      <c r="B67" s="491" t="s">
        <v>1158</v>
      </c>
      <c r="C67" s="251" t="s">
        <v>62</v>
      </c>
      <c r="D67" s="231" t="s">
        <v>1159</v>
      </c>
      <c r="E67" s="368" t="s">
        <v>2094</v>
      </c>
      <c r="F67" s="234" t="s">
        <v>1160</v>
      </c>
      <c r="G67" s="211">
        <v>2</v>
      </c>
      <c r="H67" s="211"/>
    </row>
    <row r="68" spans="1:8" s="244" customFormat="1" ht="25.5">
      <c r="A68" s="325">
        <v>1</v>
      </c>
      <c r="B68" s="491" t="s">
        <v>1161</v>
      </c>
      <c r="C68" s="251" t="s">
        <v>62</v>
      </c>
      <c r="D68" s="263" t="s">
        <v>1162</v>
      </c>
      <c r="E68" s="368" t="s">
        <v>2094</v>
      </c>
      <c r="F68" s="234" t="s">
        <v>1163</v>
      </c>
      <c r="G68" s="211">
        <v>2</v>
      </c>
      <c r="H68" s="211"/>
    </row>
    <row r="69" spans="1:8" s="254" customFormat="1">
      <c r="A69" s="495">
        <v>2</v>
      </c>
      <c r="B69" s="492" t="s">
        <v>2083</v>
      </c>
      <c r="C69" s="255" t="s">
        <v>1024</v>
      </c>
      <c r="D69" s="217" t="s">
        <v>1165</v>
      </c>
      <c r="E69" s="216" t="s">
        <v>2092</v>
      </c>
      <c r="F69" s="217" t="s">
        <v>1166</v>
      </c>
      <c r="G69" s="217"/>
      <c r="H69" s="217">
        <v>4</v>
      </c>
    </row>
    <row r="70" spans="1:8" s="254" customFormat="1">
      <c r="A70" s="495">
        <v>2</v>
      </c>
      <c r="B70" s="492" t="s">
        <v>2084</v>
      </c>
      <c r="C70" s="255" t="s">
        <v>1024</v>
      </c>
      <c r="D70" s="217" t="s">
        <v>1165</v>
      </c>
      <c r="E70" s="216" t="s">
        <v>2092</v>
      </c>
      <c r="F70" s="217" t="s">
        <v>1166</v>
      </c>
      <c r="G70" s="217"/>
      <c r="H70" s="217">
        <v>4</v>
      </c>
    </row>
    <row r="71" spans="1:8" s="254" customFormat="1">
      <c r="A71" s="495"/>
      <c r="B71" s="494"/>
      <c r="C71" s="208"/>
      <c r="D71" s="264"/>
      <c r="E71" s="210"/>
      <c r="F71" s="211"/>
      <c r="G71" s="211"/>
      <c r="H71" s="211"/>
    </row>
    <row r="72" spans="1:8" s="244" customFormat="1">
      <c r="A72" s="325"/>
      <c r="B72" s="492"/>
      <c r="C72" s="214"/>
      <c r="D72" s="214"/>
      <c r="E72" s="216"/>
      <c r="F72" s="217"/>
      <c r="G72" s="211"/>
      <c r="H72" s="211"/>
    </row>
    <row r="73" spans="1:8" customFormat="1" ht="15.75">
      <c r="A73" s="496"/>
    </row>
    <row r="74" spans="1:8" customFormat="1" ht="15.75">
      <c r="A74" s="496"/>
    </row>
    <row r="75" spans="1:8" customFormat="1" ht="15.75">
      <c r="A75" s="496"/>
    </row>
    <row r="76" spans="1:8" customFormat="1" ht="15.75">
      <c r="A76" s="496"/>
    </row>
    <row r="77" spans="1:8" customFormat="1" ht="15.75">
      <c r="A77" s="496"/>
    </row>
    <row r="78" spans="1:8" customFormat="1" ht="15.75">
      <c r="A78" s="496"/>
    </row>
    <row r="79" spans="1:8" customFormat="1" ht="15.75">
      <c r="A79" s="496"/>
    </row>
    <row r="80" spans="1:8" customFormat="1" ht="15.75">
      <c r="A80" s="496"/>
    </row>
    <row r="81" spans="1:1" customFormat="1" ht="15.75">
      <c r="A81" s="496"/>
    </row>
    <row r="82" spans="1:1" customFormat="1" ht="15.75">
      <c r="A82" s="496"/>
    </row>
    <row r="83" spans="1:1" customFormat="1" ht="15.75">
      <c r="A83" s="496"/>
    </row>
    <row r="84" spans="1:1" customFormat="1" ht="15.75">
      <c r="A84" s="496"/>
    </row>
    <row r="85" spans="1:1" customFormat="1" ht="15.75">
      <c r="A85" s="496"/>
    </row>
    <row r="86" spans="1:1" customFormat="1" ht="15.75">
      <c r="A86" s="496"/>
    </row>
    <row r="87" spans="1:1" customFormat="1" ht="15.75">
      <c r="A87" s="496"/>
    </row>
    <row r="88" spans="1:1" customFormat="1" ht="15.75">
      <c r="A88" s="496"/>
    </row>
    <row r="89" spans="1:1" customFormat="1" ht="15.75">
      <c r="A89" s="496"/>
    </row>
    <row r="90" spans="1:1" customFormat="1" ht="15.75">
      <c r="A90" s="496"/>
    </row>
    <row r="91" spans="1:1" customFormat="1" ht="15.75">
      <c r="A91" s="496"/>
    </row>
    <row r="92" spans="1:1" customFormat="1" ht="15.75">
      <c r="A92" s="496"/>
    </row>
    <row r="93" spans="1:1" customFormat="1" ht="15.75">
      <c r="A93" s="496"/>
    </row>
    <row r="94" spans="1:1" customFormat="1" ht="15.75">
      <c r="A94" s="496"/>
    </row>
    <row r="95" spans="1:1" customFormat="1" ht="15.75">
      <c r="A95" s="496"/>
    </row>
    <row r="96" spans="1:1" customFormat="1" ht="15.75">
      <c r="A96" s="496"/>
    </row>
    <row r="97" spans="1:1" customFormat="1" ht="15.75">
      <c r="A97" s="496"/>
    </row>
    <row r="98" spans="1:1" customFormat="1" ht="15.75">
      <c r="A98" s="496"/>
    </row>
    <row r="99" spans="1:1" customFormat="1" ht="15.75">
      <c r="A99" s="496"/>
    </row>
    <row r="100" spans="1:1" customFormat="1" ht="15.75">
      <c r="A100" s="496"/>
    </row>
    <row r="101" spans="1:1" customFormat="1" ht="15.75">
      <c r="A101" s="496"/>
    </row>
    <row r="102" spans="1:1" customFormat="1" ht="15.75">
      <c r="A102" s="496"/>
    </row>
    <row r="103" spans="1:1" customFormat="1" ht="15.75">
      <c r="A103" s="496"/>
    </row>
    <row r="104" spans="1:1" customFormat="1" ht="15.75">
      <c r="A104" s="496"/>
    </row>
    <row r="105" spans="1:1" customFormat="1" ht="15.75">
      <c r="A105" s="496"/>
    </row>
    <row r="106" spans="1:1" customFormat="1" ht="15.75">
      <c r="A106" s="496"/>
    </row>
    <row r="107" spans="1:1" customFormat="1" ht="15.75">
      <c r="A107" s="496"/>
    </row>
    <row r="108" spans="1:1" customFormat="1" ht="15.75">
      <c r="A108" s="496"/>
    </row>
    <row r="109" spans="1:1" customFormat="1" ht="15.75">
      <c r="A109" s="496"/>
    </row>
    <row r="110" spans="1:1" customFormat="1" ht="15.75">
      <c r="A110" s="496"/>
    </row>
    <row r="111" spans="1:1" customFormat="1" ht="15.75">
      <c r="A111" s="496"/>
    </row>
    <row r="112" spans="1:1" customFormat="1" ht="15.75">
      <c r="A112" s="496"/>
    </row>
    <row r="113" spans="1:1" customFormat="1" ht="15.75">
      <c r="A113" s="496"/>
    </row>
    <row r="114" spans="1:1" customFormat="1" ht="15.75">
      <c r="A114" s="496"/>
    </row>
    <row r="115" spans="1:1" customFormat="1" ht="15.75">
      <c r="A115" s="496"/>
    </row>
    <row r="116" spans="1:1" customFormat="1" ht="15.75">
      <c r="A116" s="496"/>
    </row>
    <row r="117" spans="1:1" customFormat="1" ht="15.75">
      <c r="A117" s="496"/>
    </row>
    <row r="118" spans="1:1" customFormat="1" ht="15.75">
      <c r="A118" s="496"/>
    </row>
    <row r="119" spans="1:1" customFormat="1" ht="15.75">
      <c r="A119" s="496"/>
    </row>
    <row r="120" spans="1:1" customFormat="1" ht="15.75">
      <c r="A120" s="496"/>
    </row>
    <row r="121" spans="1:1" customFormat="1" ht="15.75">
      <c r="A121" s="496"/>
    </row>
    <row r="122" spans="1:1" customFormat="1" ht="15.75">
      <c r="A122" s="496"/>
    </row>
    <row r="123" spans="1:1" customFormat="1" ht="15.75">
      <c r="A123" s="496"/>
    </row>
    <row r="124" spans="1:1" customFormat="1" ht="15.75">
      <c r="A124" s="496"/>
    </row>
    <row r="125" spans="1:1" customFormat="1" ht="15.75">
      <c r="A125" s="496"/>
    </row>
    <row r="126" spans="1:1" customFormat="1" ht="15.75">
      <c r="A126" s="496"/>
    </row>
    <row r="127" spans="1:1" customFormat="1" ht="15.75">
      <c r="A127" s="496"/>
    </row>
    <row r="128" spans="1:1" customFormat="1" ht="15.75">
      <c r="A128" s="496"/>
    </row>
    <row r="129" spans="1:1" customFormat="1" ht="15.75">
      <c r="A129" s="496"/>
    </row>
    <row r="130" spans="1:1" customFormat="1" ht="15.75">
      <c r="A130" s="496"/>
    </row>
    <row r="131" spans="1:1" customFormat="1" ht="15.75">
      <c r="A131" s="496"/>
    </row>
    <row r="132" spans="1:1" customFormat="1" ht="15.75">
      <c r="A132" s="496"/>
    </row>
    <row r="133" spans="1:1" customFormat="1" ht="15.75">
      <c r="A133" s="496"/>
    </row>
    <row r="134" spans="1:1" customFormat="1" ht="15.75">
      <c r="A134" s="496"/>
    </row>
    <row r="135" spans="1:1" customFormat="1" ht="15.75">
      <c r="A135" s="496"/>
    </row>
    <row r="136" spans="1:1" customFormat="1" ht="15.75">
      <c r="A136" s="496"/>
    </row>
    <row r="137" spans="1:1" customFormat="1" ht="15.75">
      <c r="A137" s="496"/>
    </row>
    <row r="138" spans="1:1" customFormat="1" ht="15.75">
      <c r="A138" s="496"/>
    </row>
    <row r="139" spans="1:1" customFormat="1" ht="15.75">
      <c r="A139" s="496"/>
    </row>
    <row r="140" spans="1:1" customFormat="1" ht="15.75">
      <c r="A140" s="496"/>
    </row>
    <row r="141" spans="1:1" customFormat="1" ht="15.75">
      <c r="A141" s="496"/>
    </row>
    <row r="142" spans="1:1" customFormat="1" ht="15.75">
      <c r="A142" s="496"/>
    </row>
    <row r="143" spans="1:1" customFormat="1" ht="15.75">
      <c r="A143" s="496"/>
    </row>
    <row r="144" spans="1:1" customFormat="1" ht="15.75">
      <c r="A144" s="496"/>
    </row>
    <row r="145" spans="1:1" customFormat="1" ht="15.75">
      <c r="A145" s="496"/>
    </row>
    <row r="146" spans="1:1" customFormat="1" ht="15.75">
      <c r="A146" s="496"/>
    </row>
    <row r="147" spans="1:1" customFormat="1" ht="15.75">
      <c r="A147" s="496"/>
    </row>
    <row r="148" spans="1:1" customFormat="1" ht="15.75">
      <c r="A148" s="496"/>
    </row>
    <row r="149" spans="1:1" customFormat="1" ht="15.75">
      <c r="A149" s="496"/>
    </row>
    <row r="150" spans="1:1" customFormat="1" ht="15.75">
      <c r="A150" s="496"/>
    </row>
    <row r="151" spans="1:1" customFormat="1" ht="15.75">
      <c r="A151" s="496"/>
    </row>
    <row r="152" spans="1:1" customFormat="1" ht="15.75">
      <c r="A152" s="496"/>
    </row>
    <row r="153" spans="1:1" customFormat="1" ht="15.75">
      <c r="A153" s="496"/>
    </row>
    <row r="154" spans="1:1" customFormat="1" ht="15.75">
      <c r="A154" s="496"/>
    </row>
    <row r="155" spans="1:1" customFormat="1" ht="15.75">
      <c r="A155" s="496"/>
    </row>
    <row r="156" spans="1:1" customFormat="1" ht="15.75">
      <c r="A156" s="496"/>
    </row>
    <row r="157" spans="1:1" customFormat="1" ht="15.75">
      <c r="A157" s="496"/>
    </row>
    <row r="158" spans="1:1" customFormat="1" ht="15.75">
      <c r="A158" s="496"/>
    </row>
    <row r="159" spans="1:1" customFormat="1" ht="15.75">
      <c r="A159" s="496"/>
    </row>
    <row r="160" spans="1:1" customFormat="1" ht="15.75">
      <c r="A160" s="496"/>
    </row>
    <row r="161" spans="1:1" customFormat="1" ht="15.75">
      <c r="A161" s="496"/>
    </row>
    <row r="162" spans="1:1" customFormat="1" ht="15.75">
      <c r="A162" s="496"/>
    </row>
    <row r="163" spans="1:1" customFormat="1" ht="15.75"/>
    <row r="164" spans="1:1" customFormat="1" ht="15.75"/>
    <row r="165" spans="1:1" customFormat="1" ht="15.75"/>
    <row r="166" spans="1:1" customFormat="1" ht="15.75"/>
    <row r="167" spans="1:1" customFormat="1" ht="15.75"/>
    <row r="168" spans="1:1" customFormat="1" ht="15.75"/>
    <row r="169" spans="1:1" customFormat="1" ht="15.75"/>
    <row r="170" spans="1:1" customFormat="1" ht="15.75"/>
    <row r="171" spans="1:1" customFormat="1" ht="15.75"/>
    <row r="172" spans="1:1" customFormat="1" ht="15.75"/>
    <row r="173" spans="1:1" customFormat="1" ht="15.75"/>
    <row r="174" spans="1:1" customFormat="1" ht="15.75"/>
    <row r="175" spans="1:1" customFormat="1" ht="15.75"/>
    <row r="176" spans="1:1" customFormat="1" ht="15.75"/>
    <row r="177" customFormat="1" ht="15.75"/>
    <row r="178" customFormat="1" ht="15.75"/>
    <row r="179" customFormat="1" ht="15.75"/>
    <row r="180" customFormat="1" ht="15.75"/>
    <row r="181" customFormat="1" ht="15.75"/>
    <row r="182" customFormat="1" ht="15.75"/>
    <row r="183" customFormat="1" ht="15.75"/>
    <row r="184" customFormat="1" ht="15.75"/>
    <row r="185" customFormat="1" ht="15.75"/>
    <row r="186" customFormat="1" ht="15.75"/>
    <row r="187" customFormat="1" ht="15.75"/>
    <row r="188" customFormat="1" ht="15.75"/>
    <row r="189" customFormat="1" ht="15.75"/>
    <row r="190" customFormat="1" ht="15.75"/>
    <row r="191" customFormat="1" ht="15.75"/>
    <row r="192" customFormat="1" ht="15.75"/>
    <row r="193" customFormat="1" ht="15.75"/>
    <row r="194" customFormat="1" ht="15.75"/>
    <row r="195" customFormat="1" ht="15.75"/>
    <row r="196" customFormat="1" ht="15.75"/>
    <row r="197" customFormat="1" ht="15.75"/>
    <row r="198" customFormat="1" ht="15.75"/>
    <row r="199" customFormat="1" ht="15.75"/>
    <row r="200" customFormat="1" ht="15.75"/>
    <row r="201" customFormat="1" ht="15.75"/>
    <row r="202" customFormat="1" ht="15.75"/>
    <row r="203" customFormat="1" ht="15.75"/>
    <row r="204" customFormat="1" ht="15.75"/>
    <row r="205" customFormat="1" ht="15.75"/>
    <row r="206" customFormat="1" ht="15.75"/>
    <row r="207" customFormat="1" ht="15.75"/>
    <row r="208" customFormat="1" ht="15.75"/>
    <row r="209" customFormat="1" ht="15.75"/>
    <row r="210" customFormat="1" ht="15.75"/>
    <row r="211" customFormat="1" ht="15.75"/>
    <row r="212" customFormat="1" ht="15.75"/>
    <row r="213" customFormat="1" ht="15.75"/>
    <row r="214" customFormat="1" ht="15.75"/>
    <row r="215" customFormat="1" ht="15.75"/>
    <row r="216" customFormat="1" ht="15.75"/>
    <row r="217" customFormat="1" ht="15.75"/>
    <row r="218" customFormat="1" ht="15.75"/>
    <row r="219" customFormat="1" ht="15.75"/>
    <row r="220" customFormat="1" ht="15.75"/>
    <row r="221" customFormat="1" ht="15.75"/>
    <row r="222" customFormat="1" ht="15.75"/>
    <row r="223" customFormat="1" ht="15.75"/>
    <row r="224" customFormat="1" ht="15.75"/>
    <row r="225" customFormat="1" ht="15.75"/>
    <row r="226" customFormat="1" ht="15.75"/>
    <row r="227" customFormat="1" ht="15.75"/>
    <row r="228" customFormat="1" ht="15.75"/>
    <row r="229" customFormat="1" ht="15.75"/>
    <row r="230" customFormat="1" ht="15.75"/>
    <row r="231" customFormat="1" ht="15.75"/>
    <row r="232" customFormat="1" ht="15.75"/>
    <row r="233" customFormat="1" ht="15.75"/>
    <row r="234" customFormat="1" ht="15.75"/>
    <row r="235" customFormat="1" ht="15.75"/>
    <row r="236" customFormat="1" ht="15.75"/>
    <row r="237" customFormat="1" ht="15.75"/>
    <row r="238" customFormat="1" ht="15.75"/>
    <row r="239" customFormat="1" ht="15.75"/>
    <row r="240" customFormat="1" ht="15.75"/>
    <row r="241" customFormat="1" ht="15.75"/>
    <row r="242" customFormat="1" ht="15.75"/>
    <row r="243" customFormat="1" ht="15.75"/>
    <row r="244" customFormat="1" ht="15.75"/>
    <row r="245" customFormat="1" ht="15.75"/>
    <row r="246" customFormat="1" ht="15.75"/>
    <row r="247" customFormat="1" ht="15.75"/>
    <row r="248" customFormat="1" ht="15.75"/>
    <row r="249" customFormat="1" ht="15.75"/>
    <row r="250" customFormat="1" ht="15.75"/>
    <row r="251" customFormat="1" ht="15.75"/>
    <row r="252" customFormat="1" ht="15.75"/>
    <row r="253" customFormat="1" ht="15.75"/>
    <row r="254" customFormat="1" ht="15.75"/>
    <row r="255" customFormat="1" ht="15.75"/>
    <row r="256" customFormat="1" ht="15.75"/>
    <row r="257" customFormat="1" ht="15.75"/>
    <row r="258" customFormat="1" ht="15.75"/>
    <row r="259" customFormat="1" ht="15.75"/>
    <row r="260" customFormat="1" ht="15.75"/>
    <row r="261" customFormat="1" ht="15.75"/>
    <row r="262" customFormat="1" ht="15.75"/>
    <row r="263" customFormat="1" ht="15.75"/>
    <row r="264" customFormat="1" ht="15.75"/>
    <row r="265" customFormat="1" ht="15.75"/>
    <row r="266" customFormat="1" ht="15.75"/>
    <row r="267" customFormat="1" ht="15.75"/>
    <row r="268" customFormat="1" ht="15.75"/>
    <row r="269" customFormat="1" ht="15.75"/>
    <row r="270" customFormat="1" ht="15.75"/>
    <row r="271" customFormat="1" ht="15.75"/>
    <row r="272" customFormat="1" ht="15.75"/>
    <row r="273" customFormat="1" ht="15.75"/>
    <row r="274" customFormat="1" ht="15.75"/>
    <row r="275" customFormat="1" ht="15.75"/>
    <row r="276" customFormat="1" ht="15.75"/>
    <row r="277" customFormat="1" ht="15.75"/>
    <row r="278" customFormat="1" ht="15.75"/>
    <row r="279" customFormat="1" ht="15.75"/>
    <row r="280" customFormat="1" ht="15.75"/>
    <row r="281" customFormat="1" ht="15.75"/>
    <row r="282" customFormat="1" ht="15.75"/>
    <row r="283" customFormat="1" ht="15.75"/>
    <row r="284" customFormat="1" ht="15.75"/>
    <row r="285" customFormat="1" ht="15.75"/>
    <row r="286" customFormat="1" ht="15.75"/>
    <row r="287" customFormat="1" ht="15.75"/>
    <row r="288" customFormat="1" ht="15.75"/>
    <row r="289" customFormat="1" ht="15.75"/>
    <row r="290" customFormat="1" ht="15.75"/>
    <row r="291" customFormat="1" ht="15.75"/>
    <row r="292" customFormat="1" ht="15.75"/>
    <row r="293" customFormat="1" ht="15.75"/>
    <row r="294" customFormat="1" ht="15.75"/>
    <row r="295" customFormat="1" ht="15.75"/>
    <row r="296" customFormat="1" ht="15.75"/>
    <row r="297" customFormat="1" ht="15.75"/>
    <row r="298" customFormat="1" ht="15.75"/>
    <row r="299" customFormat="1" ht="15.75"/>
    <row r="300" customFormat="1" ht="15.75"/>
    <row r="301" customFormat="1" ht="15.75"/>
    <row r="302" customFormat="1" ht="15.75"/>
    <row r="303" customFormat="1" ht="15.75"/>
    <row r="304" customFormat="1" ht="15.75"/>
    <row r="305" customFormat="1" ht="15.75"/>
    <row r="306" customFormat="1" ht="15.75"/>
    <row r="307" customFormat="1" ht="15.75"/>
    <row r="308" customFormat="1" ht="15.75"/>
    <row r="309" customFormat="1" ht="15.75"/>
    <row r="310" customFormat="1" ht="15.75"/>
    <row r="311" customFormat="1" ht="15.75"/>
    <row r="312" customFormat="1" ht="15.75"/>
    <row r="313" customFormat="1" ht="15.75"/>
    <row r="314" customFormat="1" ht="15.75"/>
    <row r="315" customFormat="1" ht="15.75"/>
    <row r="316" customFormat="1" ht="15.75"/>
    <row r="317" customFormat="1" ht="15.75"/>
    <row r="318" customFormat="1" ht="15.75"/>
    <row r="319" customFormat="1" ht="15.75"/>
    <row r="320" customFormat="1" ht="15.75"/>
    <row r="321" customFormat="1" ht="15.75"/>
    <row r="322" customFormat="1" ht="15.75"/>
    <row r="323" customFormat="1" ht="15.75"/>
    <row r="324" customFormat="1" ht="15.75"/>
    <row r="325" customFormat="1" ht="15.75"/>
    <row r="326" customFormat="1" ht="15.75"/>
    <row r="327" customFormat="1" ht="15.75"/>
    <row r="328" customFormat="1" ht="15.75"/>
    <row r="329" customFormat="1" ht="15.75"/>
    <row r="330" customFormat="1" ht="15.75"/>
    <row r="331" customFormat="1" ht="15.75"/>
    <row r="332" customFormat="1" ht="15.75"/>
    <row r="333" customFormat="1" ht="15.75"/>
    <row r="334" customFormat="1" ht="15.75"/>
    <row r="335" customFormat="1" ht="15.75"/>
    <row r="336" customFormat="1" ht="15.75"/>
    <row r="337" customFormat="1" ht="15.75"/>
    <row r="338" customFormat="1" ht="15.75"/>
    <row r="339" customFormat="1" ht="15.75"/>
    <row r="340" customFormat="1" ht="15.75"/>
    <row r="341" customFormat="1" ht="15.75"/>
    <row r="342" customFormat="1" ht="15.75"/>
    <row r="343" customFormat="1" ht="15.75"/>
    <row r="344" customFormat="1" ht="15.75"/>
    <row r="345" customFormat="1" ht="15.75"/>
    <row r="346" customFormat="1" ht="15.75"/>
    <row r="347" customFormat="1" ht="15.75"/>
    <row r="348" customFormat="1" ht="15.75"/>
    <row r="349" customFormat="1" ht="15.75"/>
    <row r="350" customFormat="1" ht="15.75"/>
    <row r="351" customFormat="1" ht="15.75"/>
    <row r="352" customFormat="1" ht="15.75"/>
    <row r="353" customFormat="1" ht="15.75"/>
    <row r="354" customFormat="1" ht="15.75"/>
    <row r="355" customFormat="1" ht="15.75"/>
    <row r="356" customFormat="1" ht="15.75"/>
    <row r="357" customFormat="1" ht="15.75"/>
    <row r="358" customFormat="1" ht="15.75"/>
    <row r="359" customFormat="1" ht="15.75"/>
    <row r="360" customFormat="1" ht="15.75"/>
    <row r="361" customFormat="1" ht="15.75"/>
    <row r="362" customFormat="1" ht="15.75"/>
    <row r="363" customFormat="1" ht="15.75"/>
    <row r="364" customFormat="1" ht="15.75"/>
    <row r="365" customFormat="1" ht="15.75"/>
    <row r="366" customFormat="1" ht="15.75"/>
    <row r="367" customFormat="1" ht="15.75"/>
    <row r="368" customFormat="1" ht="15.75"/>
    <row r="369" customFormat="1" ht="15.75"/>
    <row r="370" customFormat="1" ht="15.75"/>
    <row r="371" customFormat="1" ht="15.75"/>
    <row r="372" customFormat="1" ht="15.75"/>
    <row r="373" customFormat="1" ht="15.75"/>
    <row r="374" customFormat="1" ht="15.75"/>
    <row r="375" customFormat="1" ht="15.75"/>
    <row r="376" customFormat="1" ht="15.75"/>
    <row r="377" customFormat="1" ht="15.75"/>
    <row r="378" customFormat="1" ht="15.75"/>
    <row r="379" customFormat="1" ht="15.75"/>
    <row r="380" customFormat="1" ht="15.75"/>
    <row r="381" customFormat="1" ht="15.75"/>
    <row r="382" customFormat="1" ht="15.75"/>
    <row r="383" customFormat="1" ht="15.75"/>
    <row r="384" customFormat="1" ht="15.75"/>
    <row r="385" customFormat="1" ht="15.75"/>
    <row r="386" customFormat="1" ht="15.75"/>
    <row r="387" customFormat="1" ht="15.75"/>
    <row r="388" customFormat="1" ht="15.75"/>
    <row r="389" customFormat="1" ht="15.75"/>
    <row r="390" customFormat="1" ht="15.75"/>
    <row r="391" customFormat="1" ht="15.75"/>
    <row r="392" customFormat="1" ht="15.75"/>
    <row r="393" customFormat="1" ht="15.75"/>
    <row r="394" customFormat="1" ht="15.75"/>
    <row r="395" customFormat="1" ht="15.75"/>
    <row r="396" customFormat="1" ht="15.75"/>
    <row r="397" customFormat="1" ht="15.75"/>
    <row r="398" customFormat="1" ht="15.75"/>
    <row r="399" customFormat="1" ht="15.75"/>
    <row r="400" customFormat="1" ht="15.75"/>
    <row r="401" customFormat="1" ht="15.75"/>
    <row r="402" customFormat="1" ht="15.75"/>
    <row r="403" customFormat="1" ht="15.75"/>
    <row r="404" customFormat="1" ht="15.75"/>
    <row r="405" customFormat="1" ht="15.75"/>
    <row r="406" customFormat="1" ht="15.75"/>
    <row r="407" customFormat="1" ht="15.75"/>
    <row r="408" customFormat="1" ht="15.75"/>
    <row r="409" customFormat="1" ht="15.75"/>
    <row r="410" customFormat="1" ht="15.75"/>
    <row r="411" customFormat="1" ht="15.75"/>
    <row r="412" customFormat="1" ht="15.75"/>
    <row r="413" customFormat="1" ht="15.75"/>
    <row r="414" customFormat="1" ht="15.75"/>
    <row r="415" customFormat="1" ht="15.75"/>
    <row r="416" customFormat="1" ht="15.75"/>
    <row r="417" customFormat="1" ht="15.75"/>
    <row r="418" customFormat="1" ht="15.75"/>
    <row r="419" customFormat="1" ht="15.75"/>
    <row r="420" customFormat="1" ht="15.75"/>
    <row r="421" customFormat="1" ht="15.75"/>
    <row r="422" customFormat="1" ht="15.75"/>
    <row r="423" customFormat="1" ht="15.75"/>
    <row r="424" customFormat="1" ht="15.75"/>
    <row r="425" customFormat="1" ht="15.75"/>
    <row r="426" customFormat="1" ht="15.75"/>
    <row r="427" customFormat="1" ht="15.75"/>
    <row r="428" customFormat="1" ht="15.75"/>
    <row r="429" customFormat="1" ht="15.75"/>
    <row r="430" customFormat="1" ht="15.75"/>
    <row r="431" customFormat="1" ht="15.75"/>
    <row r="432" customFormat="1" ht="15.75"/>
    <row r="433" customFormat="1" ht="15.75"/>
    <row r="434" customFormat="1" ht="15.75"/>
    <row r="435" customFormat="1" ht="15.75"/>
    <row r="436" customFormat="1" ht="15.75"/>
    <row r="437" customFormat="1" ht="15.75"/>
    <row r="438" customFormat="1" ht="15.75"/>
    <row r="439" customFormat="1" ht="15.75"/>
    <row r="440" customFormat="1" ht="15.75"/>
    <row r="441" customFormat="1" ht="15.75"/>
    <row r="442" customFormat="1" ht="15.75"/>
    <row r="443" customFormat="1" ht="15.75"/>
    <row r="444" customFormat="1" ht="15.75"/>
    <row r="445" customFormat="1" ht="15.75"/>
    <row r="446" customFormat="1" ht="15.75"/>
    <row r="447" customFormat="1" ht="15.75"/>
    <row r="448" customFormat="1" ht="15.75"/>
    <row r="449" customFormat="1" ht="15.75"/>
    <row r="450" customFormat="1" ht="15.75"/>
    <row r="451" customFormat="1" ht="15.75"/>
    <row r="452" customFormat="1" ht="15.75"/>
    <row r="453" customFormat="1" ht="15.75"/>
    <row r="454" customFormat="1" ht="15.75"/>
    <row r="455" customFormat="1" ht="15.75"/>
    <row r="456" customFormat="1" ht="15.75"/>
    <row r="457" customFormat="1" ht="15.75"/>
    <row r="458" customFormat="1" ht="15.75"/>
    <row r="459" customFormat="1" ht="15.75"/>
    <row r="460" customFormat="1" ht="15.75"/>
    <row r="461" customFormat="1" ht="15.75"/>
    <row r="462" customFormat="1" ht="15.75"/>
    <row r="463" customFormat="1" ht="15.75"/>
    <row r="464" customFormat="1" ht="15.75"/>
    <row r="465" customFormat="1" ht="15.75"/>
    <row r="466" customFormat="1" ht="15.75"/>
    <row r="467" customFormat="1" ht="15.75"/>
    <row r="468" customFormat="1" ht="15.75"/>
    <row r="469" customFormat="1" ht="15.75"/>
    <row r="470" customFormat="1" ht="15.75"/>
    <row r="471" customFormat="1" ht="15.75"/>
    <row r="472" customFormat="1" ht="15.75"/>
    <row r="473" customFormat="1" ht="15.75"/>
    <row r="474" customFormat="1" ht="15.75"/>
    <row r="475" customFormat="1" ht="15.75"/>
    <row r="476" customFormat="1" ht="15.75"/>
    <row r="477" customFormat="1" ht="15.75"/>
    <row r="478" customFormat="1" ht="15.75"/>
    <row r="479" customFormat="1" ht="15.75"/>
    <row r="480" customFormat="1" ht="15.75"/>
    <row r="481" customFormat="1" ht="15.75"/>
    <row r="482" customFormat="1" ht="15.75"/>
    <row r="483" customFormat="1" ht="15.75"/>
    <row r="484" customFormat="1" ht="15.75"/>
    <row r="485" customFormat="1" ht="15.75"/>
    <row r="486" customFormat="1" ht="15.75"/>
    <row r="487" customFormat="1" ht="15.75"/>
    <row r="488" customFormat="1" ht="15.75"/>
    <row r="489" customFormat="1" ht="15.75"/>
    <row r="490" customFormat="1" ht="15.75"/>
    <row r="491" customFormat="1" ht="15.75"/>
    <row r="492" customFormat="1" ht="15.75"/>
    <row r="493" customFormat="1" ht="15.75"/>
    <row r="494" customFormat="1" ht="15.75"/>
    <row r="495" customFormat="1" ht="15.75"/>
    <row r="496" customFormat="1" ht="15.75"/>
    <row r="497" customFormat="1" ht="15.75"/>
    <row r="498" customFormat="1" ht="15.75"/>
    <row r="499" customFormat="1" ht="15.75"/>
    <row r="500" customFormat="1" ht="15.75"/>
    <row r="501" customFormat="1" ht="15.75"/>
    <row r="502" customFormat="1" ht="15.75"/>
    <row r="503" customFormat="1" ht="15.75"/>
    <row r="504" customFormat="1" ht="15.75"/>
    <row r="505" customFormat="1" ht="15.75"/>
    <row r="506" customFormat="1" ht="15.75"/>
    <row r="507" customFormat="1" ht="15.75"/>
    <row r="508" customFormat="1" ht="15.75"/>
    <row r="509" customFormat="1" ht="15.75"/>
    <row r="510" customFormat="1" ht="15.75"/>
    <row r="511" customFormat="1" ht="15.75"/>
    <row r="512" customFormat="1" ht="15.75"/>
    <row r="513" customFormat="1" ht="15.75"/>
    <row r="514" customFormat="1" ht="15.75"/>
    <row r="515" customFormat="1" ht="15.75"/>
    <row r="516" customFormat="1" ht="15.75"/>
    <row r="517" customFormat="1" ht="15.75"/>
    <row r="518" customFormat="1" ht="15.75"/>
    <row r="519" customFormat="1" ht="15.75"/>
    <row r="520" customFormat="1" ht="15.75"/>
    <row r="521" customFormat="1" ht="15.75"/>
    <row r="522" customFormat="1" ht="15.75"/>
    <row r="523" customFormat="1" ht="15.75"/>
    <row r="524" customFormat="1" ht="15.75"/>
    <row r="525" customFormat="1" ht="15.75"/>
    <row r="526" customFormat="1" ht="15.75"/>
    <row r="527" customFormat="1" ht="15.75"/>
    <row r="528" customFormat="1" ht="15.75"/>
    <row r="529" customFormat="1" ht="15.75"/>
    <row r="530" customFormat="1" ht="15.75"/>
    <row r="531" customFormat="1" ht="15.75"/>
    <row r="532" customFormat="1" ht="15.75"/>
    <row r="533" customFormat="1" ht="15.75"/>
    <row r="534" customFormat="1" ht="15.75"/>
    <row r="535" customFormat="1" ht="15.75"/>
    <row r="536" customFormat="1" ht="15.75"/>
    <row r="537" customFormat="1" ht="15.75"/>
    <row r="538" customFormat="1" ht="15.75"/>
    <row r="539" customFormat="1" ht="15.75"/>
    <row r="540" customFormat="1" ht="15.75"/>
    <row r="541" customFormat="1" ht="15.75"/>
    <row r="542" customFormat="1" ht="15.75"/>
    <row r="543" customFormat="1" ht="15.75"/>
    <row r="544" customFormat="1" ht="15.75"/>
    <row r="545" customFormat="1" ht="15.75"/>
    <row r="546" customFormat="1" ht="15.75"/>
    <row r="547" customFormat="1" ht="15.75"/>
    <row r="548" customFormat="1" ht="15.75"/>
    <row r="549" customFormat="1" ht="15.75"/>
    <row r="550" customFormat="1" ht="15.75"/>
    <row r="551" customFormat="1" ht="15.75"/>
    <row r="552" customFormat="1" ht="15.75"/>
    <row r="553" customFormat="1" ht="15.75"/>
    <row r="554" customFormat="1" ht="15.75"/>
    <row r="555" customFormat="1" ht="15.75"/>
    <row r="556" customFormat="1" ht="15.75"/>
    <row r="557" customFormat="1" ht="15.75"/>
    <row r="558" customFormat="1" ht="15.75"/>
    <row r="559" customFormat="1" ht="15.75"/>
    <row r="560" customFormat="1" ht="15.75"/>
    <row r="561" customFormat="1" ht="15.75"/>
    <row r="562" customFormat="1" ht="15.75"/>
    <row r="563" customFormat="1" ht="15.75"/>
    <row r="564" customFormat="1" ht="15.75"/>
    <row r="565" customFormat="1" ht="15.75"/>
    <row r="566" customFormat="1" ht="15.75"/>
    <row r="567" customFormat="1" ht="15.75"/>
    <row r="568" customFormat="1" ht="15.75"/>
    <row r="569" customFormat="1" ht="15.75"/>
    <row r="570" customFormat="1" ht="15.75"/>
    <row r="571" customFormat="1" ht="15.75"/>
    <row r="572" customFormat="1" ht="15.75"/>
    <row r="573" customFormat="1" ht="15.75"/>
    <row r="574" customFormat="1" ht="15.75"/>
    <row r="575" customFormat="1" ht="15.75"/>
    <row r="576" customFormat="1" ht="15.75"/>
    <row r="577" customFormat="1" ht="15.75"/>
    <row r="578" customFormat="1" ht="15.75"/>
    <row r="579" customFormat="1" ht="15.75"/>
    <row r="580" customFormat="1" ht="15.75"/>
    <row r="581" customFormat="1" ht="15.75"/>
    <row r="582" customFormat="1" ht="15.75"/>
    <row r="583" customFormat="1" ht="15.75"/>
    <row r="584" customFormat="1" ht="15.75"/>
    <row r="585" customFormat="1" ht="15.75"/>
    <row r="586" customFormat="1" ht="15.75"/>
    <row r="587" customFormat="1" ht="15.75"/>
    <row r="588" customFormat="1" ht="15.75"/>
    <row r="589" customFormat="1" ht="15.75"/>
    <row r="590" customFormat="1" ht="15.75"/>
    <row r="591" customFormat="1" ht="15.75"/>
    <row r="592" customFormat="1" ht="15.75"/>
    <row r="593" customFormat="1" ht="15.75"/>
    <row r="594" customFormat="1" ht="15.75"/>
    <row r="595" customFormat="1" ht="15.75"/>
    <row r="596" customFormat="1" ht="15.75"/>
    <row r="597" customFormat="1" ht="15.75"/>
    <row r="598" customFormat="1" ht="15.75"/>
    <row r="599" customFormat="1" ht="15.75"/>
    <row r="600" customFormat="1" ht="15.75"/>
    <row r="601" customFormat="1" ht="15.75"/>
    <row r="602" customFormat="1" ht="15.75"/>
    <row r="603" customFormat="1" ht="15.75"/>
    <row r="604" customFormat="1" ht="15.75"/>
    <row r="605" customFormat="1" ht="15.75"/>
    <row r="606" customFormat="1" ht="15.75"/>
    <row r="607" customFormat="1" ht="15.75"/>
    <row r="608" customFormat="1" ht="15.75"/>
    <row r="609" customFormat="1" ht="15.75"/>
    <row r="610" customFormat="1" ht="15.75"/>
    <row r="611" customFormat="1" ht="15.75"/>
    <row r="612" customFormat="1" ht="15.75"/>
    <row r="613" customFormat="1" ht="15.75"/>
    <row r="614" customFormat="1" ht="15.75"/>
    <row r="615" customFormat="1" ht="15.75"/>
    <row r="616" customFormat="1" ht="15.75"/>
    <row r="617" customFormat="1" ht="15.75"/>
    <row r="618" customFormat="1" ht="15.75"/>
    <row r="619" customFormat="1" ht="15.75"/>
    <row r="620" customFormat="1" ht="15.75"/>
    <row r="621" customFormat="1" ht="15.75"/>
    <row r="622" customFormat="1" ht="15.75"/>
    <row r="623" customFormat="1" ht="15.75"/>
    <row r="624" customFormat="1" ht="15.75"/>
    <row r="625" customFormat="1" ht="15.75"/>
    <row r="626" customFormat="1" ht="15.75"/>
    <row r="627" customFormat="1" ht="15.75"/>
    <row r="628" customFormat="1" ht="15.75"/>
    <row r="629" customFormat="1" ht="15.75"/>
    <row r="630" customFormat="1" ht="15.75"/>
    <row r="631" customFormat="1" ht="15.75"/>
    <row r="632" customFormat="1" ht="15.75"/>
    <row r="633" customFormat="1" ht="15.75"/>
    <row r="634" customFormat="1" ht="15.75"/>
    <row r="635" customFormat="1" ht="15.75"/>
    <row r="636" customFormat="1" ht="15.75"/>
    <row r="637" customFormat="1" ht="15.75"/>
    <row r="638" customFormat="1" ht="15.75"/>
    <row r="639" customFormat="1" ht="15.75"/>
    <row r="640" customFormat="1" ht="15.75"/>
    <row r="641" customFormat="1" ht="15.75"/>
    <row r="642" customFormat="1" ht="15.75"/>
    <row r="643" customFormat="1" ht="15.75"/>
    <row r="644" customFormat="1" ht="15.75"/>
    <row r="645" customFormat="1" ht="15.75"/>
    <row r="646" customFormat="1" ht="15.75"/>
    <row r="647" customFormat="1" ht="15.75"/>
    <row r="648" customFormat="1" ht="15.75"/>
    <row r="649" customFormat="1" ht="15.75"/>
    <row r="650" customFormat="1" ht="15.75"/>
    <row r="651" customFormat="1" ht="15.75"/>
    <row r="652" customFormat="1" ht="15.75"/>
    <row r="653" customFormat="1" ht="15.75"/>
    <row r="654" customFormat="1" ht="15.75"/>
    <row r="655" customFormat="1" ht="15.75"/>
    <row r="656" customFormat="1" ht="15.75"/>
    <row r="657" customFormat="1" ht="15.75"/>
    <row r="658" customFormat="1" ht="15.75"/>
    <row r="659" customFormat="1" ht="15.75"/>
    <row r="660" customFormat="1" ht="15.75"/>
    <row r="661" customFormat="1" ht="15.75"/>
    <row r="662" customFormat="1" ht="15.75"/>
    <row r="663" customFormat="1" ht="15.75"/>
    <row r="664" customFormat="1" ht="15.75"/>
    <row r="665" customFormat="1" ht="15.75"/>
    <row r="666" customFormat="1" ht="15.75"/>
    <row r="667" customFormat="1" ht="15.75"/>
    <row r="668" customFormat="1" ht="15.75"/>
    <row r="669" customFormat="1" ht="15.75"/>
    <row r="670" customFormat="1" ht="15.75"/>
    <row r="671" customFormat="1" ht="15.75"/>
    <row r="672" customFormat="1" ht="15.75"/>
    <row r="673" customFormat="1" ht="15.75"/>
    <row r="674" customFormat="1" ht="15.75"/>
    <row r="675" customFormat="1" ht="15.75"/>
    <row r="676" customFormat="1" ht="15.75"/>
    <row r="677" customFormat="1" ht="15.75"/>
    <row r="678" customFormat="1" ht="15.75"/>
    <row r="679" customFormat="1" ht="15.75"/>
    <row r="680" customFormat="1" ht="15.75"/>
    <row r="681" customFormat="1" ht="15.75"/>
    <row r="682" customFormat="1" ht="15.75"/>
    <row r="683" customFormat="1" ht="15.75"/>
    <row r="684" customFormat="1" ht="15.75"/>
    <row r="685" customFormat="1" ht="15.75"/>
    <row r="686" customFormat="1" ht="15.75"/>
    <row r="687" customFormat="1" ht="15.75"/>
    <row r="688" customFormat="1" ht="15.75"/>
    <row r="689" customFormat="1" ht="15.75"/>
    <row r="690" customFormat="1" ht="15.75"/>
    <row r="691" customFormat="1" ht="15.75"/>
    <row r="692" customFormat="1" ht="15.75"/>
    <row r="693" customFormat="1" ht="15.75"/>
    <row r="694" customFormat="1" ht="15.75"/>
    <row r="695" customFormat="1" ht="15.75"/>
    <row r="696" customFormat="1" ht="15.75"/>
    <row r="697" customFormat="1" ht="15.75"/>
    <row r="698" customFormat="1" ht="15.75"/>
    <row r="699" customFormat="1" ht="15.75"/>
    <row r="700" customFormat="1" ht="15.75"/>
    <row r="701" customFormat="1" ht="15.75"/>
    <row r="702" customFormat="1" ht="15.75"/>
    <row r="703" customFormat="1" ht="15.75"/>
    <row r="704" customFormat="1" ht="15.75"/>
    <row r="705" customFormat="1" ht="15.75"/>
    <row r="706" customFormat="1" ht="15.75"/>
    <row r="707" customFormat="1" ht="15.75"/>
    <row r="708" customFormat="1" ht="15.75"/>
    <row r="709" customFormat="1" ht="15.75"/>
    <row r="710" customFormat="1" ht="15.75"/>
    <row r="711" customFormat="1" ht="15.75"/>
    <row r="712" customFormat="1" ht="15.75"/>
    <row r="713" customFormat="1" ht="15.75"/>
    <row r="714" customFormat="1" ht="15.75"/>
    <row r="715" customFormat="1" ht="15.75"/>
    <row r="716" customFormat="1" ht="15.75"/>
    <row r="717" customFormat="1" ht="15.75"/>
    <row r="718" customFormat="1" ht="15.75"/>
    <row r="719" customFormat="1" ht="15.75"/>
    <row r="720" customFormat="1" ht="15.75"/>
    <row r="721" customFormat="1" ht="15.75"/>
    <row r="722" customFormat="1" ht="15.75"/>
    <row r="723" customFormat="1" ht="15.75"/>
    <row r="724" customFormat="1" ht="15.75"/>
    <row r="725" customFormat="1" ht="15.75"/>
    <row r="726" customFormat="1" ht="15.75"/>
    <row r="727" customFormat="1" ht="15.75"/>
    <row r="728" customFormat="1" ht="15.75"/>
    <row r="729" customFormat="1" ht="15.75"/>
    <row r="730" customFormat="1" ht="15.75"/>
    <row r="731" customFormat="1" ht="15.75"/>
    <row r="732" customFormat="1" ht="15.75"/>
    <row r="733" customFormat="1" ht="15.75"/>
    <row r="734" customFormat="1" ht="15.75"/>
    <row r="735" customFormat="1" ht="15.75"/>
    <row r="736" customFormat="1" ht="15.75"/>
    <row r="737" customFormat="1" ht="15.75"/>
    <row r="738" customFormat="1" ht="15.75"/>
    <row r="739" customFormat="1" ht="15.75"/>
    <row r="740" customFormat="1" ht="15.75"/>
    <row r="741" customFormat="1" ht="15.75"/>
    <row r="742" customFormat="1" ht="15.75"/>
    <row r="743" customFormat="1" ht="15.75"/>
    <row r="744" customFormat="1" ht="15.75"/>
    <row r="745" customFormat="1" ht="15.75"/>
    <row r="746" customFormat="1" ht="15.75"/>
    <row r="747" customFormat="1" ht="15.75"/>
    <row r="748" customFormat="1" ht="15.75"/>
    <row r="749" customFormat="1" ht="15.75"/>
    <row r="750" customFormat="1" ht="15.75"/>
    <row r="751" customFormat="1" ht="15.75"/>
    <row r="752" customFormat="1" ht="15.75"/>
    <row r="753" customFormat="1" ht="15.75"/>
    <row r="754" customFormat="1" ht="15.75"/>
    <row r="755" customFormat="1" ht="15.75"/>
    <row r="756" customFormat="1" ht="15.75"/>
    <row r="757" customFormat="1" ht="15.75"/>
    <row r="758" customFormat="1" ht="15.75"/>
    <row r="759" customFormat="1" ht="15.75"/>
    <row r="760" customFormat="1" ht="15.75"/>
    <row r="761" customFormat="1" ht="15.75"/>
    <row r="762" customFormat="1" ht="15.75"/>
    <row r="763" customFormat="1" ht="15.75"/>
    <row r="764" customFormat="1" ht="15.75"/>
    <row r="765" customFormat="1" ht="15.75"/>
    <row r="766" customFormat="1" ht="15.75"/>
    <row r="767" customFormat="1" ht="15.75"/>
    <row r="768" customFormat="1" ht="15.75"/>
    <row r="769" customFormat="1" ht="15.75"/>
    <row r="770" customFormat="1" ht="15.75"/>
    <row r="771" customFormat="1" ht="15.75"/>
    <row r="772" customFormat="1" ht="15.75"/>
    <row r="773" customFormat="1" ht="15.75"/>
    <row r="774" customFormat="1" ht="15.75"/>
    <row r="775" customFormat="1" ht="15.75"/>
    <row r="776" customFormat="1" ht="15.75"/>
    <row r="777" customFormat="1" ht="15.75"/>
    <row r="778" customFormat="1" ht="15.75"/>
    <row r="779" customFormat="1" ht="15.75"/>
    <row r="780" customFormat="1" ht="15.75"/>
    <row r="781" customFormat="1" ht="15.75"/>
    <row r="782" customFormat="1" ht="15.75"/>
    <row r="783" customFormat="1" ht="15.75"/>
    <row r="784" customFormat="1" ht="15.75"/>
    <row r="785" customFormat="1" ht="15.75"/>
    <row r="786" customFormat="1" ht="15.75"/>
    <row r="787" customFormat="1" ht="15.75"/>
    <row r="788" customFormat="1" ht="15.75"/>
    <row r="789" customFormat="1" ht="15.75"/>
    <row r="790" customFormat="1" ht="15.75"/>
    <row r="791" customFormat="1" ht="15.75"/>
    <row r="792" customFormat="1" ht="15.75"/>
    <row r="793" customFormat="1" ht="15.75"/>
    <row r="794" customFormat="1" ht="15.75"/>
    <row r="795" customFormat="1" ht="15.75"/>
    <row r="796" customFormat="1" ht="15.75"/>
    <row r="797" customFormat="1" ht="15.75"/>
    <row r="798" customFormat="1" ht="15.75"/>
    <row r="799" customFormat="1" ht="15.75"/>
    <row r="800" customFormat="1" ht="15.75"/>
    <row r="801" customFormat="1" ht="15.75"/>
    <row r="802" customFormat="1" ht="15.75"/>
    <row r="803" customFormat="1" ht="15.75"/>
    <row r="804" customFormat="1" ht="15.75"/>
    <row r="805" customFormat="1" ht="15.75"/>
    <row r="806" customFormat="1" ht="15.75"/>
    <row r="807" customFormat="1" ht="15.75"/>
    <row r="808" customFormat="1" ht="15.75"/>
    <row r="809" customFormat="1" ht="15.75"/>
    <row r="810" customFormat="1" ht="15.75"/>
    <row r="811" customFormat="1" ht="15.75"/>
    <row r="812" customFormat="1" ht="15.75"/>
    <row r="813" customFormat="1" ht="15.75"/>
    <row r="814" customFormat="1" ht="15.75"/>
    <row r="815" customFormat="1" ht="15.75"/>
    <row r="816" customFormat="1" ht="15.75"/>
    <row r="817" customFormat="1" ht="15.75"/>
    <row r="818" customFormat="1" ht="15.75"/>
    <row r="819" customFormat="1" ht="15.75"/>
    <row r="820" customFormat="1" ht="15.75"/>
    <row r="821" customFormat="1" ht="15.75"/>
    <row r="822" customFormat="1" ht="15.75"/>
    <row r="823" customFormat="1" ht="15.75"/>
    <row r="824" customFormat="1" ht="15.75"/>
    <row r="825" customFormat="1" ht="15.75"/>
    <row r="826" customFormat="1" ht="15.75"/>
    <row r="827" customFormat="1" ht="15.75"/>
    <row r="828" customFormat="1" ht="15.75"/>
    <row r="829" customFormat="1" ht="15.75"/>
    <row r="830" customFormat="1" ht="15.75"/>
    <row r="831" customFormat="1" ht="15.75"/>
    <row r="832" customFormat="1" ht="15.75"/>
    <row r="833" customFormat="1" ht="15.75"/>
    <row r="834" customFormat="1" ht="15.75"/>
    <row r="835" customFormat="1" ht="15.75"/>
    <row r="836" customFormat="1" ht="15.75"/>
    <row r="837" customFormat="1" ht="15.75"/>
    <row r="838" customFormat="1" ht="15.75"/>
    <row r="839" customFormat="1" ht="15.75"/>
    <row r="840" customFormat="1" ht="15.75"/>
    <row r="841" customFormat="1" ht="15.75"/>
    <row r="842" customFormat="1" ht="15.75"/>
    <row r="843" customFormat="1" ht="15.75"/>
    <row r="844" customFormat="1" ht="15.75"/>
    <row r="845" customFormat="1" ht="15.75"/>
    <row r="846" customFormat="1" ht="15.75"/>
    <row r="847" customFormat="1" ht="15.75"/>
    <row r="848" customFormat="1" ht="15.75"/>
    <row r="849" customFormat="1" ht="15.75"/>
    <row r="850" customFormat="1" ht="15.75"/>
    <row r="851" customFormat="1" ht="15.75"/>
    <row r="852" customFormat="1" ht="15.75"/>
    <row r="853" customFormat="1" ht="15.75"/>
    <row r="854" customFormat="1" ht="15.75"/>
    <row r="855" customFormat="1" ht="15.75"/>
    <row r="856" customFormat="1" ht="15.75"/>
    <row r="857" customFormat="1" ht="15.75"/>
    <row r="858" customFormat="1" ht="15.75"/>
    <row r="859" customFormat="1" ht="15.75"/>
    <row r="860" customFormat="1" ht="15.75"/>
    <row r="861" customFormat="1" ht="15.75"/>
    <row r="862" customFormat="1" ht="15.75"/>
    <row r="863" customFormat="1" ht="15.75"/>
    <row r="864" customFormat="1" ht="15.75"/>
    <row r="865" customFormat="1" ht="15.75"/>
    <row r="866" customFormat="1" ht="15.75"/>
    <row r="867" customFormat="1" ht="15.75"/>
    <row r="868" customFormat="1" ht="15.75"/>
    <row r="869" customFormat="1" ht="15.75"/>
    <row r="870" customFormat="1" ht="15.75"/>
    <row r="871" customFormat="1" ht="15.75"/>
    <row r="872" customFormat="1" ht="15.75"/>
    <row r="873" customFormat="1" ht="15.75"/>
    <row r="874" customFormat="1" ht="15.75"/>
    <row r="875" customFormat="1" ht="15.75"/>
    <row r="876" customFormat="1" ht="15.75"/>
    <row r="877" customFormat="1" ht="15.75"/>
    <row r="878" customFormat="1" ht="15.75"/>
    <row r="879" customFormat="1" ht="15.75"/>
    <row r="880" customFormat="1" ht="15.75"/>
    <row r="881" customFormat="1" ht="15.75"/>
    <row r="882" customFormat="1" ht="15.75"/>
    <row r="883" customFormat="1" ht="15.75"/>
    <row r="884" customFormat="1" ht="15.75"/>
    <row r="885" customFormat="1" ht="15.75"/>
    <row r="886" customFormat="1" ht="15.75"/>
    <row r="887" customFormat="1" ht="15.75"/>
    <row r="888" customFormat="1" ht="15.75"/>
    <row r="889" customFormat="1" ht="15.75"/>
    <row r="890" customFormat="1" ht="15.75"/>
    <row r="891" customFormat="1" ht="15.75"/>
    <row r="892" customFormat="1" ht="15.75"/>
    <row r="893" customFormat="1" ht="15.75"/>
    <row r="894" customFormat="1" ht="15.75"/>
    <row r="895" customFormat="1" ht="15.75"/>
    <row r="896" customFormat="1" ht="15.75"/>
    <row r="897" customFormat="1" ht="15.75"/>
    <row r="898" customFormat="1" ht="15.75"/>
    <row r="899" customFormat="1" ht="15.75"/>
    <row r="900" customFormat="1" ht="15.75"/>
    <row r="901" customFormat="1" ht="15.75"/>
    <row r="902" customFormat="1" ht="15.75"/>
    <row r="903" customFormat="1" ht="15.75"/>
    <row r="904" customFormat="1" ht="15.75"/>
    <row r="905" customFormat="1" ht="15.75"/>
    <row r="906" customFormat="1" ht="15.75"/>
    <row r="907" customFormat="1" ht="15.75"/>
    <row r="908" customFormat="1" ht="15.75"/>
    <row r="909" customFormat="1" ht="15.75"/>
    <row r="910" customFormat="1" ht="15.75"/>
    <row r="911" customFormat="1" ht="15.75"/>
    <row r="912" customFormat="1" ht="15.75"/>
    <row r="913" customFormat="1" ht="15.75"/>
    <row r="914" customFormat="1" ht="15.75"/>
    <row r="915" customFormat="1" ht="15.75"/>
    <row r="916" customFormat="1" ht="15.75"/>
    <row r="917" customFormat="1" ht="15.75"/>
    <row r="918" customFormat="1" ht="15.75"/>
    <row r="919" customFormat="1" ht="15.75"/>
    <row r="920" customFormat="1" ht="15.75"/>
    <row r="921" customFormat="1" ht="15.75"/>
    <row r="922" customFormat="1" ht="15.75"/>
    <row r="923" customFormat="1" ht="15.75"/>
    <row r="924" customFormat="1" ht="15.75"/>
    <row r="925" customFormat="1" ht="15.75"/>
    <row r="926" customFormat="1" ht="15.75"/>
    <row r="927" customFormat="1" ht="15.75"/>
    <row r="928" customFormat="1" ht="15.75"/>
    <row r="929" customFormat="1" ht="15.75"/>
    <row r="930" customFormat="1" ht="15.75"/>
    <row r="931" customFormat="1" ht="15.75"/>
    <row r="932" customFormat="1" ht="15.75"/>
    <row r="933" customFormat="1" ht="15.75"/>
    <row r="934" customFormat="1" ht="15.75"/>
    <row r="935" customFormat="1" ht="15.75"/>
    <row r="936" customFormat="1" ht="15.75"/>
    <row r="937" customFormat="1" ht="15.75"/>
    <row r="938" customFormat="1" ht="15.75"/>
    <row r="939" customFormat="1" ht="15.75"/>
    <row r="940" customFormat="1" ht="15.75"/>
    <row r="941" customFormat="1" ht="15.75"/>
    <row r="942" customFormat="1" ht="15.75"/>
    <row r="943" customFormat="1" ht="15.75"/>
    <row r="944" customFormat="1" ht="15.75"/>
    <row r="945" customFormat="1" ht="15.75"/>
    <row r="946" customFormat="1" ht="15.75"/>
    <row r="947" customFormat="1" ht="15.75"/>
    <row r="948" customFormat="1" ht="15.75"/>
    <row r="949" customFormat="1" ht="15.75"/>
    <row r="950" customFormat="1" ht="15.75"/>
    <row r="951" customFormat="1" ht="15.75"/>
    <row r="952" customFormat="1" ht="15.75"/>
    <row r="953" customFormat="1" ht="15.75"/>
    <row r="954" customFormat="1" ht="15.75"/>
    <row r="955" customFormat="1" ht="15.75"/>
    <row r="956" customFormat="1" ht="15.75"/>
    <row r="957" customFormat="1" ht="15.75"/>
    <row r="958" customFormat="1" ht="15.75"/>
    <row r="959" customFormat="1" ht="15.75"/>
    <row r="960" customFormat="1" ht="15.75"/>
    <row r="961" customFormat="1" ht="15.75"/>
    <row r="962" customFormat="1" ht="15.75"/>
    <row r="963" customFormat="1" ht="15.75"/>
    <row r="964" customFormat="1" ht="15.75"/>
    <row r="965" customFormat="1" ht="15.75"/>
    <row r="966" customFormat="1" ht="15.75"/>
    <row r="967" customFormat="1" ht="15.75"/>
    <row r="968" customFormat="1" ht="15.75"/>
    <row r="969" customFormat="1" ht="15.75"/>
    <row r="970" customFormat="1" ht="15.75"/>
    <row r="971" customFormat="1" ht="15.75"/>
    <row r="972" customFormat="1" ht="15.75"/>
    <row r="973" customFormat="1" ht="15.75"/>
    <row r="974" customFormat="1" ht="15.75"/>
    <row r="975" customFormat="1" ht="15.75"/>
    <row r="976" customFormat="1" ht="15.75"/>
    <row r="977" customFormat="1" ht="15.75"/>
    <row r="978" customFormat="1" ht="15.75"/>
    <row r="979" customFormat="1" ht="15.75"/>
    <row r="980" customFormat="1" ht="15.75"/>
    <row r="981" customFormat="1" ht="15.75"/>
    <row r="982" customFormat="1" ht="15.75"/>
    <row r="983" customFormat="1" ht="15.75"/>
    <row r="984" customFormat="1" ht="15.75"/>
    <row r="985" customFormat="1" ht="15.75"/>
    <row r="986" customFormat="1" ht="15.75"/>
    <row r="987" customFormat="1" ht="15.75"/>
    <row r="988" customFormat="1" ht="15.75"/>
    <row r="989" customFormat="1" ht="15.75"/>
    <row r="990" customFormat="1" ht="15.75"/>
    <row r="991" customFormat="1" ht="15.75"/>
    <row r="992" customFormat="1" ht="15.75"/>
    <row r="993" customFormat="1" ht="15.75"/>
    <row r="994" customFormat="1" ht="15.75"/>
    <row r="995" customFormat="1" ht="15.75"/>
    <row r="996" customFormat="1" ht="15.75"/>
    <row r="997" customFormat="1" ht="15.75"/>
    <row r="998" customFormat="1" ht="15.75"/>
    <row r="999" customFormat="1" ht="15.75"/>
    <row r="1000" customFormat="1" ht="15.75"/>
    <row r="1001" customFormat="1" ht="15.75"/>
    <row r="1002" customFormat="1" ht="15.75"/>
    <row r="1003" customFormat="1" ht="15.75"/>
    <row r="1004" customFormat="1" ht="15.75"/>
    <row r="1005" customFormat="1" ht="15.75"/>
    <row r="1006" customFormat="1" ht="15.75"/>
    <row r="1007" customFormat="1" ht="15.75"/>
    <row r="1008" customFormat="1" ht="15.75"/>
    <row r="1009" customFormat="1" ht="15.75"/>
    <row r="1010" customFormat="1" ht="15.75"/>
    <row r="1011" customFormat="1" ht="15.75"/>
    <row r="1012" customFormat="1" ht="15.75"/>
    <row r="1013" customFormat="1" ht="15.75"/>
    <row r="1014" customFormat="1" ht="15.75"/>
    <row r="1015" customFormat="1" ht="15.75"/>
    <row r="1016" customFormat="1" ht="15.75"/>
    <row r="1017" customFormat="1" ht="15.75"/>
    <row r="1018" customFormat="1" ht="15.75"/>
    <row r="1019" customFormat="1" ht="15.75"/>
    <row r="1020" customFormat="1" ht="15.75"/>
    <row r="1021" customFormat="1" ht="15.75"/>
    <row r="1022" customFormat="1" ht="15.75"/>
    <row r="1023" customFormat="1" ht="15.75"/>
    <row r="1024" customFormat="1" ht="15.75"/>
    <row r="1025" customFormat="1" ht="15.75"/>
    <row r="1026" customFormat="1" ht="15.75"/>
    <row r="1027" customFormat="1" ht="15.75"/>
    <row r="1028" customFormat="1" ht="15.75"/>
    <row r="1029" customFormat="1" ht="15.75"/>
    <row r="1030" customFormat="1" ht="15.75"/>
    <row r="1031" customFormat="1" ht="15.75"/>
    <row r="1032" customFormat="1" ht="15.75"/>
    <row r="1033" customFormat="1" ht="15.75"/>
    <row r="1034" customFormat="1" ht="15.75"/>
    <row r="1035" customFormat="1" ht="15.75"/>
    <row r="1036" customFormat="1" ht="15.75"/>
    <row r="1037" customFormat="1" ht="15.75"/>
    <row r="1038" customFormat="1" ht="15.75"/>
    <row r="1039" customFormat="1" ht="15.75"/>
    <row r="1040" customFormat="1" ht="15.75"/>
    <row r="1041" customFormat="1" ht="15.75"/>
    <row r="1042" customFormat="1" ht="15.75"/>
    <row r="1043" customFormat="1" ht="15.75"/>
    <row r="1044" customFormat="1" ht="15.75"/>
    <row r="1045" customFormat="1" ht="15.75"/>
    <row r="1046" customFormat="1" ht="15.75"/>
    <row r="1047" customFormat="1" ht="15.75"/>
    <row r="1048" customFormat="1" ht="15.75"/>
    <row r="1049" customFormat="1" ht="15.75"/>
    <row r="1050" customFormat="1" ht="15.75"/>
    <row r="1051" customFormat="1" ht="15.75"/>
    <row r="1052" customFormat="1" ht="15.75"/>
    <row r="1053" customFormat="1" ht="15.75"/>
    <row r="1054" customFormat="1" ht="15.75"/>
    <row r="1055" customFormat="1" ht="15.75"/>
    <row r="1056" customFormat="1" ht="15.75"/>
    <row r="1057" customFormat="1" ht="15.75"/>
    <row r="1058" customFormat="1" ht="15.75"/>
    <row r="1059" customFormat="1" ht="15.75"/>
    <row r="1060" customFormat="1" ht="15.75"/>
    <row r="1061" customFormat="1" ht="15.75"/>
    <row r="1062" customFormat="1" ht="15.75"/>
    <row r="1063" customFormat="1" ht="15.75"/>
    <row r="1064" customFormat="1" ht="15.75"/>
    <row r="1065" customFormat="1" ht="15.75"/>
    <row r="1066" customFormat="1" ht="15.75"/>
    <row r="1067" customFormat="1" ht="15.75"/>
    <row r="1068" customFormat="1" ht="15.75"/>
    <row r="1069" customFormat="1" ht="15.75"/>
    <row r="1070" customFormat="1" ht="15.75"/>
    <row r="1071" customFormat="1" ht="15.75"/>
    <row r="1072" customFormat="1" ht="15.75"/>
    <row r="1073" customFormat="1" ht="15.75"/>
    <row r="1074" customFormat="1" ht="15.75"/>
    <row r="1075" customFormat="1" ht="15.75"/>
    <row r="1076" customFormat="1" ht="15.75"/>
    <row r="1077" customFormat="1" ht="15.75"/>
    <row r="1078" customFormat="1" ht="15.75"/>
    <row r="1079" customFormat="1" ht="15.75"/>
    <row r="1080" customFormat="1" ht="15.75"/>
    <row r="1081" customFormat="1" ht="15.75"/>
    <row r="1082" customFormat="1" ht="15.75"/>
    <row r="1083" customFormat="1" ht="15.75"/>
    <row r="1084" customFormat="1" ht="15.75"/>
    <row r="1085" customFormat="1" ht="15.75"/>
    <row r="1086" customFormat="1" ht="15.75"/>
    <row r="1087" customFormat="1" ht="15.75"/>
    <row r="1088" customFormat="1" ht="15.75"/>
    <row r="1089" customFormat="1" ht="15.75"/>
    <row r="1090" customFormat="1" ht="15.75"/>
    <row r="1091" customFormat="1" ht="15.75"/>
    <row r="1092" customFormat="1" ht="15.75"/>
    <row r="1093" customFormat="1" ht="15.75"/>
    <row r="1094" customFormat="1" ht="15.75"/>
    <row r="1095" customFormat="1" ht="15.75"/>
    <row r="1096" customFormat="1" ht="15.75"/>
    <row r="1097" customFormat="1" ht="15.75"/>
    <row r="1098" customFormat="1" ht="15.75"/>
    <row r="1099" customFormat="1" ht="15.75"/>
    <row r="1100" customFormat="1" ht="15.75"/>
    <row r="1101" customFormat="1" ht="15.75"/>
    <row r="1102" customFormat="1" ht="15.75"/>
    <row r="1103" customFormat="1" ht="15.75"/>
    <row r="1104" customFormat="1" ht="15.75"/>
    <row r="1105" customFormat="1" ht="15.75"/>
    <row r="1106" customFormat="1" ht="15.75"/>
    <row r="1107" customFormat="1" ht="15.75"/>
    <row r="1108" customFormat="1" ht="15.75"/>
    <row r="1109" customFormat="1" ht="15.75"/>
    <row r="1110" customFormat="1" ht="15.75"/>
    <row r="1111" customFormat="1" ht="15.75"/>
    <row r="1112" customFormat="1" ht="15.75"/>
    <row r="1113" customFormat="1" ht="15.75"/>
    <row r="1114" customFormat="1" ht="15.75"/>
    <row r="1115" customFormat="1" ht="15.75"/>
    <row r="1116" customFormat="1" ht="15.75"/>
    <row r="1117" customFormat="1" ht="15.75"/>
    <row r="1118" customFormat="1" ht="15.75"/>
    <row r="1119" customFormat="1" ht="15.75"/>
    <row r="1120" customFormat="1" ht="15.75"/>
    <row r="1121" customFormat="1" ht="15.75"/>
    <row r="1122" customFormat="1" ht="15.75"/>
    <row r="1123" customFormat="1" ht="15.75"/>
    <row r="1124" customFormat="1" ht="15.75"/>
    <row r="1125" customFormat="1" ht="15.75"/>
    <row r="1126" customFormat="1" ht="15.75"/>
    <row r="1127" customFormat="1" ht="15.75"/>
    <row r="1128" customFormat="1" ht="15.75"/>
    <row r="1129" customFormat="1" ht="15.75"/>
    <row r="1130" customFormat="1" ht="15.75"/>
    <row r="1131" customFormat="1" ht="15.75"/>
    <row r="1132" customFormat="1" ht="15.75"/>
    <row r="1133" customFormat="1" ht="15.75"/>
    <row r="1134" customFormat="1" ht="15.75"/>
    <row r="1135" customFormat="1" ht="15.75"/>
    <row r="1136" customFormat="1" ht="15.75"/>
    <row r="1137" customFormat="1" ht="15.75"/>
    <row r="1138" customFormat="1" ht="15.75"/>
    <row r="1139" customFormat="1" ht="15.75"/>
    <row r="1140" customFormat="1" ht="15.75"/>
    <row r="1141" customFormat="1" ht="15.75"/>
    <row r="1142" customFormat="1" ht="15.75"/>
    <row r="1143" customFormat="1" ht="15.75"/>
    <row r="1144" customFormat="1" ht="15.75"/>
    <row r="1145" customFormat="1" ht="15.75"/>
    <row r="1146" customFormat="1" ht="15.75"/>
    <row r="1147" customFormat="1" ht="15.75"/>
    <row r="1148" customFormat="1" ht="15.75"/>
    <row r="1149" customFormat="1" ht="15.75"/>
    <row r="1150" customFormat="1" ht="15.75"/>
    <row r="1151" customFormat="1" ht="15.75"/>
    <row r="1152" customFormat="1" ht="15.75"/>
    <row r="1153" customFormat="1" ht="15.75"/>
    <row r="1154" customFormat="1" ht="15.75"/>
    <row r="1155" customFormat="1" ht="15.75"/>
    <row r="1156" customFormat="1" ht="15.75"/>
    <row r="1157" customFormat="1" ht="15.75"/>
    <row r="1158" customFormat="1" ht="15.75"/>
    <row r="1159" customFormat="1" ht="15.75"/>
    <row r="1160" customFormat="1" ht="15.75"/>
    <row r="1161" customFormat="1" ht="15.75"/>
    <row r="1162" customFormat="1" ht="15.75"/>
    <row r="1163" customFormat="1" ht="15.75"/>
    <row r="1164" customFormat="1" ht="15.75"/>
    <row r="1165" customFormat="1" ht="15.75"/>
    <row r="1166" customFormat="1" ht="15.75"/>
    <row r="1167" customFormat="1" ht="15.75"/>
    <row r="1168" customFormat="1" ht="15.75"/>
    <row r="1169" customFormat="1" ht="15.75"/>
    <row r="1170" customFormat="1" ht="15.75"/>
    <row r="1171" customFormat="1" ht="15.75"/>
    <row r="1172" customFormat="1" ht="15.75"/>
    <row r="1173" customFormat="1" ht="15.75"/>
    <row r="1174" customFormat="1" ht="15.75"/>
    <row r="1175" customFormat="1" ht="15.75"/>
    <row r="1176" customFormat="1" ht="15.75"/>
    <row r="1177" customFormat="1" ht="15.75"/>
    <row r="1178" customFormat="1" ht="15.75"/>
    <row r="1179" customFormat="1" ht="15.75"/>
    <row r="1180" customFormat="1" ht="15.75"/>
    <row r="1181" customFormat="1" ht="15.75"/>
    <row r="1182" customFormat="1" ht="15.75"/>
    <row r="1183" customFormat="1" ht="15.75"/>
    <row r="1184" customFormat="1" ht="15.75"/>
    <row r="1185" customFormat="1" ht="15.75"/>
    <row r="1186" customFormat="1" ht="15.75"/>
    <row r="1187" customFormat="1" ht="15.75"/>
    <row r="1188" customFormat="1" ht="15.75"/>
    <row r="1189" customFormat="1" ht="15.75"/>
    <row r="1190" customFormat="1" ht="15.75"/>
    <row r="1191" customFormat="1" ht="15.75"/>
    <row r="1192" customFormat="1" ht="15.75"/>
    <row r="1193" customFormat="1" ht="15.75"/>
    <row r="1194" customFormat="1" ht="15.75"/>
    <row r="1195" customFormat="1" ht="15.75"/>
    <row r="1196" customFormat="1" ht="15.75"/>
    <row r="1197" customFormat="1" ht="15.75"/>
    <row r="1198" customFormat="1" ht="15.75"/>
    <row r="1199" customFormat="1" ht="15.75"/>
    <row r="1200" customFormat="1" ht="15.75"/>
    <row r="1201" customFormat="1" ht="15.75"/>
    <row r="1202" customFormat="1" ht="15.75"/>
    <row r="1203" customFormat="1" ht="15.75"/>
    <row r="1204" customFormat="1" ht="15.75"/>
    <row r="1205" customFormat="1" ht="15.75"/>
    <row r="1206" customFormat="1" ht="15.75"/>
    <row r="1207" customFormat="1" ht="15.75"/>
    <row r="1208" customFormat="1" ht="15.75"/>
    <row r="1209" customFormat="1" ht="15.75"/>
    <row r="1210" customFormat="1" ht="15.75"/>
    <row r="1211" customFormat="1" ht="15.75"/>
    <row r="1212" customFormat="1" ht="15.75"/>
    <row r="1213" customFormat="1" ht="15.75"/>
    <row r="1214" customFormat="1" ht="15.75"/>
    <row r="1215" customFormat="1" ht="15.75"/>
    <row r="1216" customFormat="1" ht="15.75"/>
    <row r="1217" customFormat="1" ht="15.75"/>
    <row r="1218" customFormat="1" ht="15.75"/>
    <row r="1219" customFormat="1" ht="15.75"/>
    <row r="1220" customFormat="1" ht="15.75"/>
    <row r="1221" customFormat="1" ht="15.75"/>
    <row r="1222" customFormat="1" ht="15.75"/>
    <row r="1223" customFormat="1" ht="15.75"/>
    <row r="1224" customFormat="1" ht="15.75"/>
    <row r="1225" customFormat="1" ht="15.75"/>
    <row r="1226" customFormat="1" ht="15.75"/>
    <row r="1227" customFormat="1" ht="15.75"/>
    <row r="1228" customFormat="1" ht="15.75"/>
    <row r="1229" customFormat="1" ht="15.75"/>
    <row r="1230" customFormat="1" ht="15.75"/>
    <row r="1231" customFormat="1" ht="15.75"/>
    <row r="1232" customFormat="1" ht="15.75"/>
    <row r="1233" customFormat="1" ht="15.75"/>
    <row r="1234" customFormat="1" ht="15.75"/>
    <row r="1235" customFormat="1" ht="15.75"/>
    <row r="1236" customFormat="1" ht="15.75"/>
    <row r="1237" customFormat="1" ht="15.75"/>
    <row r="1238" customFormat="1" ht="15.75"/>
    <row r="1239" customFormat="1" ht="15.75"/>
    <row r="1240" customFormat="1" ht="15.75"/>
    <row r="1241" customFormat="1" ht="15.75"/>
    <row r="1242" customFormat="1" ht="15.75"/>
    <row r="1243" customFormat="1" ht="15.75"/>
    <row r="1244" customFormat="1" ht="15.75"/>
    <row r="1245" customFormat="1" ht="15.75"/>
    <row r="1246" customFormat="1" ht="15.75"/>
    <row r="1247" customFormat="1" ht="15.75"/>
    <row r="1248" customFormat="1" ht="15.75"/>
    <row r="1249" customFormat="1" ht="15.75"/>
    <row r="1250" customFormat="1" ht="15.75"/>
    <row r="1251" customFormat="1" ht="15.75"/>
    <row r="1252" customFormat="1" ht="15.75"/>
    <row r="1253" customFormat="1" ht="15.75"/>
    <row r="1254" customFormat="1" ht="15.75"/>
    <row r="1255" customFormat="1" ht="15.75"/>
    <row r="1256" customFormat="1" ht="15.75"/>
    <row r="1257" customFormat="1" ht="15.75"/>
    <row r="1258" customFormat="1" ht="15.75"/>
    <row r="1259" customFormat="1" ht="15.75"/>
    <row r="1260" customFormat="1" ht="15.75"/>
    <row r="1261" customFormat="1" ht="15.75"/>
    <row r="1262" customFormat="1" ht="15.75"/>
    <row r="1263" customFormat="1" ht="15.75"/>
    <row r="1264" customFormat="1" ht="15.75"/>
    <row r="1265" customFormat="1" ht="15.75"/>
    <row r="1266" customFormat="1" ht="15.75"/>
    <row r="1267" customFormat="1" ht="15.75"/>
    <row r="1268" customFormat="1" ht="15.75"/>
    <row r="1269" customFormat="1" ht="15.75"/>
    <row r="1270" customFormat="1" ht="15.75"/>
    <row r="1271" customFormat="1" ht="15.75"/>
    <row r="1272" customFormat="1" ht="15.75"/>
    <row r="1273" customFormat="1" ht="15.75"/>
    <row r="1274" customFormat="1" ht="15.75"/>
    <row r="1275" customFormat="1" ht="15.75"/>
    <row r="1276" customFormat="1" ht="15.75"/>
    <row r="1277" customFormat="1" ht="15.75"/>
    <row r="1278" customFormat="1" ht="15.75"/>
    <row r="1279" customFormat="1" ht="15.75"/>
    <row r="1280" customFormat="1" ht="15.75"/>
    <row r="1281" customFormat="1" ht="15.75"/>
    <row r="1282" customFormat="1" ht="15.75"/>
    <row r="1283" customFormat="1" ht="15.75"/>
    <row r="1284" customFormat="1" ht="15.75"/>
    <row r="1285" customFormat="1" ht="15.75"/>
    <row r="1286" customFormat="1" ht="15.75"/>
    <row r="1287" customFormat="1" ht="15.75"/>
    <row r="1288" customFormat="1" ht="15.75"/>
    <row r="1289" customFormat="1" ht="15.75"/>
    <row r="1290" customFormat="1" ht="15.75"/>
    <row r="1291" customFormat="1" ht="15.75"/>
    <row r="1292" customFormat="1" ht="15.75"/>
    <row r="1293" customFormat="1" ht="15.75"/>
    <row r="1294" customFormat="1" ht="15.75"/>
    <row r="1295" customFormat="1" ht="15.75"/>
    <row r="1296" customFormat="1" ht="15.75"/>
    <row r="1297" customFormat="1" ht="15.75"/>
    <row r="1298" customFormat="1" ht="15.75"/>
    <row r="1299" customFormat="1" ht="15.75"/>
    <row r="1300" customFormat="1" ht="15.75"/>
    <row r="1301" customFormat="1" ht="15.75"/>
    <row r="1302" customFormat="1" ht="15.75"/>
    <row r="1303" customFormat="1" ht="15.75"/>
    <row r="1304" customFormat="1" ht="15.75"/>
    <row r="1305" customFormat="1" ht="15.75"/>
    <row r="1306" customFormat="1" ht="15.75"/>
    <row r="1307" customFormat="1" ht="15.75"/>
    <row r="1308" customFormat="1" ht="15.75"/>
    <row r="1309" customFormat="1" ht="15.75"/>
    <row r="1310" customFormat="1" ht="15.75"/>
    <row r="1311" customFormat="1" ht="15.75"/>
    <row r="1312" customFormat="1" ht="15.75"/>
    <row r="1313" customFormat="1" ht="15.75"/>
    <row r="1314" customFormat="1" ht="15.75"/>
    <row r="1315" customFormat="1" ht="15.75"/>
    <row r="1316" customFormat="1" ht="15.75"/>
    <row r="1317" customFormat="1" ht="15.75"/>
    <row r="1318" customFormat="1" ht="15.75"/>
    <row r="1319" customFormat="1" ht="15.75"/>
    <row r="1320" customFormat="1" ht="15.75"/>
    <row r="1321" customFormat="1" ht="15.75"/>
    <row r="1322" customFormat="1" ht="15.75"/>
    <row r="1323" customFormat="1" ht="15.75"/>
    <row r="1324" customFormat="1" ht="15.75"/>
    <row r="1325" customFormat="1" ht="15.75"/>
    <row r="1326" customFormat="1" ht="15.75"/>
    <row r="1327" customFormat="1" ht="15.75"/>
    <row r="1328" customFormat="1" ht="15.75"/>
    <row r="1329" customFormat="1" ht="15.75"/>
    <row r="1330" customFormat="1" ht="15.75"/>
    <row r="1331" customFormat="1" ht="15.75"/>
    <row r="1332" customFormat="1" ht="15.75"/>
    <row r="1333" customFormat="1" ht="15.75"/>
    <row r="1334" customFormat="1" ht="15.75"/>
    <row r="1335" customFormat="1" ht="15.75"/>
    <row r="1336" customFormat="1" ht="15.75"/>
    <row r="1337" customFormat="1" ht="15.75"/>
    <row r="1338" customFormat="1" ht="15.75"/>
    <row r="1339" customFormat="1" ht="15.75"/>
    <row r="1340" customFormat="1" ht="15.75"/>
    <row r="1341" customFormat="1" ht="15.75"/>
    <row r="1342" customFormat="1" ht="15.75"/>
    <row r="1343" customFormat="1" ht="15.75"/>
    <row r="1344" customFormat="1" ht="15.75"/>
    <row r="1345" customFormat="1" ht="15.75"/>
    <row r="1346" customFormat="1" ht="15.75"/>
    <row r="1347" customFormat="1" ht="15.75"/>
    <row r="1348" customFormat="1" ht="15.75"/>
    <row r="1349" customFormat="1" ht="15.75"/>
    <row r="1350" customFormat="1" ht="15.75"/>
    <row r="1351" customFormat="1" ht="15.75"/>
    <row r="1352" customFormat="1" ht="15.75"/>
    <row r="1353" customFormat="1" ht="15.75"/>
    <row r="1354" customFormat="1" ht="15.75"/>
    <row r="1355" customFormat="1" ht="15.75"/>
    <row r="1356" customFormat="1" ht="15.75"/>
    <row r="1357" customFormat="1" ht="15.75"/>
    <row r="1358" customFormat="1" ht="15.75"/>
    <row r="1359" customFormat="1" ht="15.75"/>
    <row r="1360" customFormat="1" ht="15.75"/>
    <row r="1361" customFormat="1" ht="15.75"/>
    <row r="1362" customFormat="1" ht="15.75"/>
    <row r="1363" customFormat="1" ht="15.75"/>
    <row r="1364" customFormat="1" ht="15.75"/>
    <row r="1365" customFormat="1" ht="15.75"/>
    <row r="1366" customFormat="1" ht="15.75"/>
    <row r="1367" customFormat="1" ht="15.75"/>
    <row r="1368" customFormat="1" ht="15.75"/>
    <row r="1369" customFormat="1" ht="15.75"/>
    <row r="1370" customFormat="1" ht="15.75"/>
    <row r="1371" customFormat="1" ht="15.75"/>
    <row r="1372" customFormat="1" ht="15.75"/>
    <row r="1373" customFormat="1" ht="15.75"/>
    <row r="1374" customFormat="1" ht="15.75"/>
    <row r="1375" customFormat="1" ht="15.75"/>
    <row r="1376" customFormat="1" ht="15.75"/>
    <row r="1377" customFormat="1" ht="15.75"/>
    <row r="1378" customFormat="1" ht="15.75"/>
    <row r="1379" customFormat="1" ht="15.75"/>
    <row r="1380" customFormat="1" ht="15.75"/>
    <row r="1381" customFormat="1" ht="15.75"/>
    <row r="1382" customFormat="1" ht="15.75"/>
    <row r="1383" customFormat="1" ht="15.75"/>
    <row r="1384" customFormat="1" ht="15.75"/>
    <row r="1385" customFormat="1" ht="15.75"/>
    <row r="1386" customFormat="1" ht="15.75"/>
    <row r="1387" customFormat="1" ht="15.75"/>
    <row r="1388" customFormat="1" ht="15.75"/>
    <row r="1389" customFormat="1" ht="15.75"/>
    <row r="1390" customFormat="1" ht="15.75"/>
    <row r="1391" customFormat="1" ht="15.75"/>
    <row r="1392" customFormat="1" ht="15.75"/>
    <row r="1393" customFormat="1" ht="15.75"/>
    <row r="1394" customFormat="1" ht="15.75"/>
    <row r="1395" customFormat="1" ht="15.75"/>
    <row r="1396" customFormat="1" ht="15.75"/>
    <row r="1397" customFormat="1" ht="15.75"/>
    <row r="1398" customFormat="1" ht="15.75"/>
    <row r="1399" customFormat="1" ht="15.75"/>
    <row r="1400" customFormat="1" ht="15.75"/>
    <row r="1401" customFormat="1" ht="15.75"/>
    <row r="1402" customFormat="1" ht="15.75"/>
    <row r="1403" customFormat="1" ht="15.75"/>
    <row r="1404" customFormat="1" ht="15.75"/>
    <row r="1405" customFormat="1" ht="15.75"/>
    <row r="1406" customFormat="1" ht="15.75"/>
    <row r="1407" customFormat="1" ht="15.75"/>
    <row r="1408" customFormat="1" ht="15.75"/>
    <row r="1409" customFormat="1" ht="15.75"/>
    <row r="1410" customFormat="1" ht="15.75"/>
    <row r="1411" customFormat="1" ht="15.75"/>
    <row r="1412" customFormat="1" ht="15.75"/>
    <row r="1413" customFormat="1" ht="15.75"/>
    <row r="1414" customFormat="1" ht="15.75"/>
    <row r="1415" customFormat="1" ht="15.75"/>
    <row r="1416" customFormat="1" ht="15.75"/>
    <row r="1417" customFormat="1" ht="15.75"/>
    <row r="1418" customFormat="1" ht="15.75"/>
    <row r="1419" customFormat="1" ht="15.75"/>
    <row r="1420" customFormat="1" ht="15.75"/>
    <row r="1421" customFormat="1" ht="15.75"/>
    <row r="1422" customFormat="1" ht="15.75"/>
    <row r="1423" customFormat="1" ht="15.75"/>
    <row r="1424" customFormat="1" ht="15.75"/>
    <row r="1425" customFormat="1" ht="15.75"/>
    <row r="1426" customFormat="1" ht="15.75"/>
    <row r="1427" customFormat="1" ht="15.75"/>
    <row r="1428" customFormat="1" ht="15.75"/>
    <row r="1429" customFormat="1" ht="15.75"/>
    <row r="1430" customFormat="1" ht="15.75"/>
    <row r="1431" customFormat="1" ht="15.75"/>
    <row r="1432" customFormat="1" ht="15.75"/>
    <row r="1433" customFormat="1" ht="15.75"/>
    <row r="1434" customFormat="1" ht="15.75"/>
    <row r="1435" customFormat="1" ht="15.75"/>
    <row r="1436" customFormat="1" ht="15.75"/>
    <row r="1437" customFormat="1" ht="15.75"/>
    <row r="1438" customFormat="1" ht="15.75"/>
    <row r="1439" customFormat="1" ht="15.75"/>
    <row r="1440" customFormat="1" ht="15.75"/>
    <row r="1441" customFormat="1" ht="15.75"/>
    <row r="1442" customFormat="1" ht="15.75"/>
    <row r="1443" customFormat="1" ht="15.75"/>
    <row r="1444" customFormat="1" ht="15.75"/>
    <row r="1445" customFormat="1" ht="15.75"/>
    <row r="1446" customFormat="1" ht="15.75"/>
    <row r="1447" customFormat="1" ht="15.75"/>
    <row r="1448" customFormat="1" ht="15.75"/>
    <row r="1449" customFormat="1" ht="15.75"/>
    <row r="1450" customFormat="1" ht="15.75"/>
    <row r="1451" customFormat="1" ht="15.75"/>
    <row r="1452" customFormat="1" ht="15.75"/>
    <row r="1453" customFormat="1" ht="15.75"/>
    <row r="1454" customFormat="1" ht="15.75"/>
    <row r="1455" customFormat="1" ht="15.75"/>
    <row r="1456" customFormat="1" ht="15.75"/>
    <row r="1457" customFormat="1" ht="15.75"/>
    <row r="1458" customFormat="1" ht="15.75"/>
    <row r="1459" customFormat="1" ht="15.75"/>
    <row r="1460" customFormat="1" ht="15.75"/>
    <row r="1461" customFormat="1" ht="15.75"/>
    <row r="1462" customFormat="1" ht="15.75"/>
    <row r="1463" customFormat="1" ht="15.75"/>
    <row r="1464" customFormat="1" ht="15.75"/>
    <row r="1465" customFormat="1" ht="15.75"/>
    <row r="1466" customFormat="1" ht="15.75"/>
    <row r="1467" customFormat="1" ht="15.75"/>
    <row r="1468" customFormat="1" ht="15.75"/>
    <row r="1469" customFormat="1" ht="15.75"/>
    <row r="1470" customFormat="1" ht="15.75"/>
    <row r="1471" customFormat="1" ht="15.75"/>
    <row r="1472" customFormat="1" ht="15.75"/>
    <row r="1473" customFormat="1" ht="15.75"/>
    <row r="1474" customFormat="1" ht="15.75"/>
    <row r="1475" customFormat="1" ht="15.75"/>
    <row r="1476" customFormat="1" ht="15.75"/>
    <row r="1477" customFormat="1" ht="15.75"/>
    <row r="1478" customFormat="1" ht="15.75"/>
    <row r="1479" customFormat="1" ht="15.75"/>
    <row r="1480" customFormat="1" ht="15.75"/>
    <row r="1481" customFormat="1" ht="15.75"/>
    <row r="1482" customFormat="1" ht="15.75"/>
    <row r="1483" customFormat="1" ht="15.75"/>
    <row r="1484" customFormat="1" ht="15.75"/>
    <row r="1485" customFormat="1" ht="15.75"/>
    <row r="1486" customFormat="1" ht="15.75"/>
    <row r="1487" customFormat="1" ht="15.75"/>
    <row r="1488" customFormat="1" ht="15.75"/>
    <row r="1489" customFormat="1" ht="15.75"/>
    <row r="1490" customFormat="1" ht="15.75"/>
    <row r="1491" customFormat="1" ht="15.75"/>
    <row r="1492" customFormat="1" ht="15.75"/>
    <row r="1493" customFormat="1" ht="15.75"/>
    <row r="1494" customFormat="1" ht="15.75"/>
    <row r="1495" customFormat="1" ht="15.75"/>
    <row r="1496" customFormat="1" ht="15.75"/>
    <row r="1497" customFormat="1" ht="15.75"/>
    <row r="1498" customFormat="1" ht="15.75"/>
    <row r="1499" customFormat="1" ht="15.75"/>
    <row r="1500" customFormat="1" ht="15.75"/>
    <row r="1501" customFormat="1" ht="15.75"/>
    <row r="1502" customFormat="1" ht="15.75"/>
    <row r="1503" customFormat="1" ht="15.75"/>
    <row r="1504" customFormat="1" ht="15.75"/>
    <row r="1505" customFormat="1" ht="15.75"/>
    <row r="1506" customFormat="1" ht="15.75"/>
    <row r="1507" customFormat="1" ht="15.75"/>
    <row r="1508" customFormat="1" ht="15.75"/>
    <row r="1509" customFormat="1" ht="15.75"/>
    <row r="1510" customFormat="1" ht="15.75"/>
    <row r="1511" customFormat="1" ht="15.75"/>
    <row r="1512" customFormat="1" ht="15.75"/>
    <row r="1513" customFormat="1" ht="15.75"/>
    <row r="1514" customFormat="1" ht="15.75"/>
    <row r="1515" customFormat="1" ht="15.75"/>
    <row r="1516" customFormat="1" ht="15.75"/>
    <row r="1517" customFormat="1" ht="15.75"/>
    <row r="1518" customFormat="1" ht="15.75"/>
    <row r="1519" customFormat="1" ht="15.75"/>
    <row r="1520" customFormat="1" ht="15.75"/>
    <row r="1521" customFormat="1" ht="15.75"/>
    <row r="1522" customFormat="1" ht="15.75"/>
    <row r="1523" customFormat="1" ht="15.75"/>
    <row r="1524" customFormat="1" ht="15.75"/>
    <row r="1525" customFormat="1" ht="15.75"/>
    <row r="1526" customFormat="1" ht="15.75"/>
    <row r="1527" customFormat="1" ht="15.75"/>
    <row r="1528" customFormat="1" ht="15.75"/>
    <row r="1529" customFormat="1" ht="15.75"/>
    <row r="1530" customFormat="1" ht="15.75"/>
    <row r="1531" customFormat="1" ht="15.75"/>
    <row r="1532" customFormat="1" ht="15.75"/>
    <row r="1533" customFormat="1" ht="15.75"/>
    <row r="1534" customFormat="1" ht="15.75"/>
    <row r="1535" customFormat="1" ht="15.75"/>
    <row r="1536" customFormat="1" ht="15.75"/>
    <row r="1537" customFormat="1" ht="15.75"/>
    <row r="1538" customFormat="1" ht="15.75"/>
    <row r="1539" customFormat="1" ht="15.75"/>
    <row r="1540" customFormat="1" ht="15.75"/>
    <row r="1541" customFormat="1" ht="15.75"/>
    <row r="1542" customFormat="1" ht="15.75"/>
    <row r="1543" customFormat="1" ht="15.75"/>
    <row r="1544" customFormat="1" ht="15.75"/>
    <row r="1545" customFormat="1" ht="15.75"/>
    <row r="1546" customFormat="1" ht="15.75"/>
    <row r="1547" customFormat="1" ht="15.75"/>
    <row r="1548" customFormat="1" ht="15.75"/>
    <row r="1549" customFormat="1" ht="15.75"/>
    <row r="1550" customFormat="1" ht="15.75"/>
    <row r="1551" customFormat="1" ht="15.75"/>
    <row r="1552" customFormat="1" ht="15.75"/>
    <row r="1553" customFormat="1" ht="15.75"/>
    <row r="1554" customFormat="1" ht="15.75"/>
    <row r="1555" customFormat="1" ht="15.75"/>
    <row r="1556" customFormat="1" ht="15.75"/>
    <row r="1557" customFormat="1" ht="15.75"/>
    <row r="1558" customFormat="1" ht="15.75"/>
    <row r="1559" customFormat="1" ht="15.75"/>
    <row r="1560" customFormat="1" ht="15.75"/>
    <row r="1561" customFormat="1" ht="15.75"/>
    <row r="1562" customFormat="1" ht="15.75"/>
    <row r="1563" customFormat="1" ht="15.75"/>
    <row r="1564" customFormat="1" ht="15.75"/>
    <row r="1565" customFormat="1" ht="15.75"/>
    <row r="1566" customFormat="1" ht="15.75"/>
    <row r="1567" customFormat="1" ht="15.75"/>
    <row r="1568" customFormat="1" ht="15.75"/>
    <row r="1569" customFormat="1" ht="15.75"/>
    <row r="1570" customFormat="1" ht="15.75"/>
    <row r="1571" customFormat="1" ht="15.75"/>
    <row r="1572" customFormat="1" ht="15.75"/>
    <row r="1573" customFormat="1" ht="15.75"/>
    <row r="1574" customFormat="1" ht="15.75"/>
    <row r="1575" customFormat="1" ht="15.75"/>
    <row r="1576" customFormat="1" ht="15.75"/>
    <row r="1577" customFormat="1" ht="15.75"/>
    <row r="1578" customFormat="1" ht="15.75"/>
    <row r="1579" customFormat="1" ht="15.75"/>
    <row r="1580" customFormat="1" ht="15.75"/>
    <row r="1581" customFormat="1" ht="15.75"/>
    <row r="1582" customFormat="1" ht="15.75"/>
    <row r="1583" customFormat="1" ht="15.75"/>
    <row r="1584" customFormat="1" ht="15.75"/>
    <row r="1585" customFormat="1" ht="15.75"/>
    <row r="1586" customFormat="1" ht="15.75"/>
    <row r="1587" customFormat="1" ht="15.75"/>
    <row r="1588" customFormat="1" ht="15.75"/>
    <row r="1589" customFormat="1" ht="15.75"/>
    <row r="1590" customFormat="1" ht="15.75"/>
    <row r="1591" customFormat="1" ht="15.75"/>
    <row r="1592" customFormat="1" ht="15.75"/>
    <row r="1593" customFormat="1" ht="15.75"/>
    <row r="1594" customFormat="1" ht="15.75"/>
    <row r="1595" customFormat="1" ht="15.75"/>
    <row r="1596" customFormat="1" ht="15.75"/>
    <row r="1597" customFormat="1" ht="15.75"/>
    <row r="1598" customFormat="1" ht="15.75"/>
    <row r="1599" customFormat="1" ht="15.75"/>
    <row r="1600" customFormat="1" ht="15.75"/>
    <row r="1601" customFormat="1" ht="15.75"/>
    <row r="1602" customFormat="1" ht="15.75"/>
    <row r="1603" customFormat="1" ht="15.75"/>
    <row r="1604" customFormat="1" ht="15.75"/>
    <row r="1605" customFormat="1" ht="15.75"/>
    <row r="1606" customFormat="1" ht="15.75"/>
    <row r="1607" customFormat="1" ht="15.75"/>
    <row r="1608" customFormat="1" ht="15.75"/>
    <row r="1609" customFormat="1" ht="15.75"/>
    <row r="1610" customFormat="1" ht="15.75"/>
    <row r="1611" customFormat="1" ht="15.75"/>
    <row r="1612" customFormat="1" ht="15.75"/>
    <row r="1613" customFormat="1" ht="15.75"/>
    <row r="1614" customFormat="1" ht="15.75"/>
    <row r="1615" customFormat="1" ht="15.75"/>
    <row r="1616" customFormat="1" ht="15.75"/>
    <row r="1617" customFormat="1" ht="15.75"/>
    <row r="1618" customFormat="1" ht="15.75"/>
    <row r="1619" customFormat="1" ht="15.75"/>
    <row r="1620" customFormat="1" ht="15.75"/>
    <row r="1621" customFormat="1" ht="15.75"/>
    <row r="1622" customFormat="1" ht="15.75"/>
    <row r="1623" customFormat="1" ht="15.75"/>
    <row r="1624" customFormat="1" ht="15.75"/>
    <row r="1625" customFormat="1" ht="15.75"/>
    <row r="1626" customFormat="1" ht="15.75"/>
    <row r="1627" customFormat="1" ht="15.75"/>
    <row r="1628" customFormat="1" ht="15.75"/>
    <row r="1629" customFormat="1" ht="15.75"/>
    <row r="1630" customFormat="1" ht="15.75"/>
    <row r="1631" customFormat="1" ht="15.75"/>
    <row r="1632" customFormat="1" ht="15.75"/>
    <row r="1633" customFormat="1" ht="15.75"/>
    <row r="1634" customFormat="1" ht="15.75"/>
    <row r="1635" customFormat="1" ht="15.75"/>
    <row r="1636" customFormat="1" ht="15.75"/>
    <row r="1637" customFormat="1" ht="15.75"/>
    <row r="1638" customFormat="1" ht="15.75"/>
    <row r="1639" customFormat="1" ht="15.75"/>
    <row r="1640" customFormat="1" ht="15.75"/>
    <row r="1641" customFormat="1" ht="15.75"/>
    <row r="1642" customFormat="1" ht="15.75"/>
    <row r="1643" customFormat="1" ht="15.75"/>
    <row r="1644" customFormat="1" ht="15.75"/>
    <row r="1645" customFormat="1" ht="15.75"/>
    <row r="1646" customFormat="1" ht="15.75"/>
    <row r="1647" customFormat="1" ht="15.75"/>
    <row r="1648" customFormat="1" ht="15.75"/>
    <row r="1649" customFormat="1" ht="15.75"/>
    <row r="1650" customFormat="1" ht="15.75"/>
    <row r="1651" customFormat="1" ht="15.75"/>
    <row r="1652" customFormat="1" ht="15.75"/>
    <row r="1653" customFormat="1" ht="15.75"/>
    <row r="1654" customFormat="1" ht="15.75"/>
    <row r="1655" customFormat="1" ht="15.75"/>
    <row r="1656" customFormat="1" ht="15.75"/>
    <row r="1657" customFormat="1" ht="15.75"/>
    <row r="1658" customFormat="1" ht="15.75"/>
    <row r="1659" customFormat="1" ht="15.75"/>
    <row r="1660" customFormat="1" ht="15.75"/>
    <row r="1661" customFormat="1" ht="15.75"/>
    <row r="1662" customFormat="1" ht="15.75"/>
    <row r="1663" customFormat="1" ht="15.75"/>
    <row r="1664" customFormat="1" ht="15.75"/>
    <row r="1665" customFormat="1" ht="15.75"/>
    <row r="1666" customFormat="1" ht="15.75"/>
    <row r="1667" customFormat="1" ht="15.75"/>
    <row r="1668" customFormat="1" ht="15.75"/>
    <row r="1669" customFormat="1" ht="15.75"/>
    <row r="1670" customFormat="1" ht="15.75"/>
    <row r="1671" customFormat="1" ht="15.75"/>
    <row r="1672" customFormat="1" ht="15.75"/>
    <row r="1673" customFormat="1" ht="15.75"/>
    <row r="1674" customFormat="1" ht="15.75"/>
    <row r="1675" customFormat="1" ht="15.75"/>
    <row r="1676" customFormat="1" ht="15.75"/>
    <row r="1677" customFormat="1" ht="15.75"/>
    <row r="1678" customFormat="1" ht="15.75"/>
    <row r="1679" customFormat="1" ht="15.75"/>
    <row r="1680" customFormat="1" ht="15.75"/>
    <row r="1681" customFormat="1" ht="15.75"/>
    <row r="1682" customFormat="1" ht="15.75"/>
    <row r="1683" customFormat="1" ht="15.75"/>
    <row r="1684" customFormat="1" ht="15.75"/>
    <row r="1685" customFormat="1" ht="15.75"/>
    <row r="1686" customFormat="1" ht="15.75"/>
    <row r="1687" customFormat="1" ht="15.75"/>
    <row r="1688" customFormat="1" ht="15.75"/>
    <row r="1689" customFormat="1" ht="15.75"/>
    <row r="1690" customFormat="1" ht="15.75"/>
    <row r="1691" customFormat="1" ht="15.75"/>
    <row r="1692" customFormat="1" ht="15.75"/>
    <row r="1693" customFormat="1" ht="15.75"/>
    <row r="1694" customFormat="1" ht="15.75"/>
    <row r="1695" customFormat="1" ht="15.75"/>
    <row r="1696" customFormat="1" ht="15.75"/>
    <row r="1697" customFormat="1" ht="15.75"/>
    <row r="1698" customFormat="1" ht="15.75"/>
    <row r="1699" customFormat="1" ht="15.75"/>
    <row r="1700" customFormat="1" ht="15.75"/>
    <row r="1701" customFormat="1" ht="15.75"/>
    <row r="1702" customFormat="1" ht="15.75"/>
    <row r="1703" customFormat="1" ht="15.75"/>
    <row r="1704" customFormat="1" ht="15.75"/>
    <row r="1705" customFormat="1" ht="15.75"/>
    <row r="1706" customFormat="1" ht="15.75"/>
    <row r="1707" customFormat="1" ht="15.75"/>
    <row r="1708" customFormat="1" ht="15.75"/>
    <row r="1709" customFormat="1" ht="15.75"/>
    <row r="1710" customFormat="1" ht="15.75"/>
    <row r="1711" customFormat="1" ht="15.75"/>
    <row r="1712" customFormat="1" ht="15.75"/>
    <row r="1713" customFormat="1" ht="15.75"/>
    <row r="1714" customFormat="1" ht="15.75"/>
    <row r="1715" customFormat="1" ht="15.75"/>
    <row r="1716" customFormat="1" ht="15.75"/>
    <row r="1717" customFormat="1" ht="15.75"/>
    <row r="1718" customFormat="1" ht="15.75"/>
    <row r="1719" customFormat="1" ht="15.75"/>
    <row r="1720" customFormat="1" ht="15.75"/>
    <row r="1721" customFormat="1" ht="15.75"/>
    <row r="1722" customFormat="1" ht="15.75"/>
    <row r="1723" customFormat="1" ht="15.75"/>
    <row r="1724" customFormat="1" ht="15.75"/>
    <row r="1725" customFormat="1" ht="15.75"/>
    <row r="1726" customFormat="1" ht="15.75"/>
    <row r="1727" customFormat="1" ht="15.75"/>
    <row r="1728" customFormat="1" ht="15.75"/>
    <row r="1729" customFormat="1" ht="15.75"/>
    <row r="1730" customFormat="1" ht="15.75"/>
    <row r="1731" customFormat="1" ht="15.75"/>
    <row r="1732" customFormat="1" ht="15.75"/>
    <row r="1733" customFormat="1" ht="15.75"/>
    <row r="1734" customFormat="1" ht="15.75"/>
    <row r="1735" customFormat="1" ht="15.75"/>
    <row r="1736" customFormat="1" ht="15.75"/>
    <row r="1737" customFormat="1" ht="15.75"/>
    <row r="1738" customFormat="1" ht="15.75"/>
    <row r="1739" customFormat="1" ht="15.75"/>
    <row r="1740" customFormat="1" ht="15.75"/>
    <row r="1741" customFormat="1" ht="15.75"/>
    <row r="1742" customFormat="1" ht="15.75"/>
    <row r="1743" customFormat="1" ht="15.75"/>
    <row r="1744" customFormat="1" ht="15.75"/>
    <row r="1745" customFormat="1" ht="15.75"/>
    <row r="1746" customFormat="1" ht="15.75"/>
    <row r="1747" customFormat="1" ht="15.75"/>
    <row r="1748" customFormat="1" ht="15.75"/>
    <row r="1749" customFormat="1" ht="15.75"/>
    <row r="1750" customFormat="1" ht="15.75"/>
    <row r="1751" customFormat="1" ht="15.75"/>
    <row r="1752" customFormat="1" ht="15.75"/>
    <row r="1753" customFormat="1" ht="15.75"/>
    <row r="1754" customFormat="1" ht="15.75"/>
    <row r="1755" customFormat="1" ht="15.75"/>
    <row r="1756" customFormat="1" ht="15.75"/>
    <row r="1757" customFormat="1" ht="15.75"/>
    <row r="1758" customFormat="1" ht="15.75"/>
    <row r="1759" customFormat="1" ht="15.75"/>
    <row r="1760" customFormat="1" ht="15.75"/>
    <row r="1761" customFormat="1" ht="15.75"/>
    <row r="1762" customFormat="1" ht="15.75"/>
    <row r="1763" customFormat="1" ht="15.75"/>
    <row r="1764" customFormat="1" ht="15.75"/>
    <row r="1765" customFormat="1" ht="15.75"/>
    <row r="1766" customFormat="1" ht="15.75"/>
    <row r="1767" customFormat="1" ht="15.75"/>
    <row r="1768" customFormat="1" ht="15.75"/>
    <row r="1769" customFormat="1" ht="15.75"/>
    <row r="1770" customFormat="1" ht="15.75"/>
    <row r="1771" customFormat="1" ht="15.75"/>
    <row r="1772" customFormat="1" ht="15.75"/>
    <row r="1773" customFormat="1" ht="15.75"/>
    <row r="1774" customFormat="1" ht="15.75"/>
    <row r="1775" customFormat="1" ht="15.75"/>
    <row r="1776" customFormat="1" ht="15.75"/>
    <row r="1777" customFormat="1" ht="15.75"/>
    <row r="1778" customFormat="1" ht="15.75"/>
    <row r="1779" customFormat="1" ht="15.75"/>
    <row r="1780" customFormat="1" ht="15.75"/>
    <row r="1781" customFormat="1" ht="15.75"/>
    <row r="1782" customFormat="1" ht="15.75"/>
    <row r="1783" customFormat="1" ht="15.75"/>
    <row r="1784" customFormat="1" ht="15.75"/>
    <row r="1785" customFormat="1" ht="15.75"/>
    <row r="1786" customFormat="1" ht="15.75"/>
    <row r="1787" customFormat="1" ht="15.75"/>
    <row r="1788" customFormat="1" ht="15.75"/>
    <row r="1789" customFormat="1" ht="15.75"/>
    <row r="1790" customFormat="1" ht="15.75"/>
    <row r="1791" customFormat="1" ht="15.75"/>
    <row r="1792" customFormat="1" ht="15.75"/>
    <row r="1793" customFormat="1" ht="15.75"/>
    <row r="1794" customFormat="1" ht="15.75"/>
    <row r="1795" customFormat="1" ht="15.75"/>
    <row r="1796" customFormat="1" ht="15.75"/>
    <row r="1797" customFormat="1" ht="15.75"/>
    <row r="1798" customFormat="1" ht="15.75"/>
    <row r="1799" customFormat="1" ht="15.75"/>
    <row r="1800" customFormat="1" ht="15.75"/>
    <row r="1801" customFormat="1" ht="15.75"/>
    <row r="1802" customFormat="1" ht="15.75"/>
    <row r="1803" customFormat="1" ht="15.75"/>
    <row r="1804" customFormat="1" ht="15.75"/>
    <row r="1805" customFormat="1" ht="15.75"/>
    <row r="1806" customFormat="1" ht="15.75"/>
    <row r="1807" customFormat="1" ht="15.75"/>
    <row r="1808" customFormat="1" ht="15.75"/>
    <row r="1809" customFormat="1" ht="15.75"/>
    <row r="1810" customFormat="1" ht="15.75"/>
    <row r="1811" customFormat="1" ht="15.75"/>
    <row r="1812" customFormat="1" ht="15.75"/>
    <row r="1813" customFormat="1" ht="15.75"/>
    <row r="1814" customFormat="1" ht="15.75"/>
    <row r="1815" customFormat="1" ht="15.75"/>
    <row r="1816" customFormat="1" ht="15.75"/>
    <row r="1817" customFormat="1" ht="15.75"/>
    <row r="1818" customFormat="1" ht="15.75"/>
    <row r="1819" customFormat="1" ht="15.75"/>
    <row r="1820" customFormat="1" ht="15.75"/>
    <row r="1821" customFormat="1" ht="15.75"/>
    <row r="1822" customFormat="1" ht="15.75"/>
    <row r="1823" customFormat="1" ht="15.75"/>
    <row r="1824" customFormat="1" ht="15.75"/>
    <row r="1825" customFormat="1" ht="15.75"/>
    <row r="1826" customFormat="1" ht="15.75"/>
    <row r="1827" customFormat="1" ht="15.75"/>
    <row r="1828" customFormat="1" ht="15.75"/>
    <row r="1829" customFormat="1" ht="15.75"/>
    <row r="1830" customFormat="1" ht="15.75"/>
    <row r="1831" customFormat="1" ht="15.75"/>
    <row r="1832" customFormat="1" ht="15.75"/>
    <row r="1833" customFormat="1" ht="15.75"/>
    <row r="1834" customFormat="1" ht="15.75"/>
    <row r="1835" customFormat="1" ht="15.75"/>
    <row r="1836" customFormat="1" ht="15.75"/>
    <row r="1837" customFormat="1" ht="15.75"/>
    <row r="1838" customFormat="1" ht="15.75"/>
    <row r="1839" customFormat="1" ht="15.75"/>
    <row r="1840" customFormat="1" ht="15.75"/>
    <row r="1841" customFormat="1" ht="15.75"/>
    <row r="1842" customFormat="1" ht="15.75"/>
    <row r="1843" customFormat="1" ht="15.75"/>
    <row r="1844" customFormat="1" ht="15.75"/>
    <row r="1845" customFormat="1" ht="15.75"/>
    <row r="1846" customFormat="1" ht="15.75"/>
    <row r="1847" customFormat="1" ht="15.75"/>
    <row r="1848" customFormat="1" ht="15.75"/>
    <row r="1849" customFormat="1" ht="15.75"/>
    <row r="1850" customFormat="1" ht="15.75"/>
    <row r="1851" customFormat="1" ht="15.75"/>
    <row r="1852" customFormat="1" ht="15.75"/>
    <row r="1853" customFormat="1" ht="15.75"/>
    <row r="1854" customFormat="1" ht="15.75"/>
    <row r="1855" customFormat="1" ht="15.75"/>
    <row r="1856" customFormat="1" ht="15.75"/>
    <row r="1857" customFormat="1" ht="15.75"/>
    <row r="1858" customFormat="1" ht="15.75"/>
    <row r="1859" customFormat="1" ht="15.75"/>
    <row r="1860" customFormat="1" ht="15.75"/>
    <row r="1861" customFormat="1" ht="15.75"/>
    <row r="1862" customFormat="1" ht="15.75"/>
    <row r="1863" customFormat="1" ht="15.75"/>
    <row r="1864" customFormat="1" ht="15.75"/>
    <row r="1865" customFormat="1" ht="15.75"/>
    <row r="1866" customFormat="1" ht="15.75"/>
    <row r="1867" customFormat="1" ht="15.75"/>
    <row r="1868" customFormat="1" ht="15.75"/>
    <row r="1869" customFormat="1" ht="15.75"/>
    <row r="1870" customFormat="1" ht="15.75"/>
    <row r="1871" customFormat="1" ht="15.75"/>
    <row r="1872" customFormat="1" ht="15.75"/>
    <row r="1873" customFormat="1" ht="15.75"/>
    <row r="1874" customFormat="1" ht="15.75"/>
    <row r="1875" customFormat="1" ht="15.75"/>
    <row r="1876" customFormat="1" ht="15.75"/>
    <row r="1877" customFormat="1" ht="15.75"/>
    <row r="1878" customFormat="1" ht="15.75"/>
    <row r="1879" customFormat="1" ht="15.75"/>
    <row r="1880" customFormat="1" ht="15.75"/>
    <row r="1881" customFormat="1" ht="15.75"/>
    <row r="1882" customFormat="1" ht="15.75"/>
    <row r="1883" customFormat="1" ht="15.75"/>
    <row r="1884" customFormat="1" ht="15.75"/>
    <row r="1885" customFormat="1" ht="15.75"/>
    <row r="1886" customFormat="1" ht="15.75"/>
    <row r="1887" customFormat="1" ht="15.75"/>
    <row r="1888" customFormat="1" ht="15.75"/>
    <row r="1889" customFormat="1" ht="15.75"/>
    <row r="1890" customFormat="1" ht="15.75"/>
    <row r="1891" customFormat="1" ht="15.75"/>
    <row r="1892" customFormat="1" ht="15.75"/>
    <row r="1893" customFormat="1" ht="15.75"/>
    <row r="1894" customFormat="1" ht="15.75"/>
    <row r="1895" customFormat="1" ht="15.75"/>
    <row r="1896" customFormat="1" ht="15.75"/>
    <row r="1897" customFormat="1" ht="15.75"/>
    <row r="1898" customFormat="1" ht="15.75"/>
    <row r="1899" customFormat="1" ht="15.75"/>
    <row r="1900" customFormat="1" ht="15.75"/>
    <row r="1901" customFormat="1" ht="15.75"/>
    <row r="1902" customFormat="1" ht="15.75"/>
    <row r="1903" customFormat="1" ht="15.75"/>
    <row r="1904" customFormat="1" ht="15.75"/>
    <row r="1905" customFormat="1" ht="15.75"/>
    <row r="1906" customFormat="1" ht="15.75"/>
    <row r="1907" customFormat="1" ht="15.75"/>
    <row r="1908" customFormat="1" ht="15.75"/>
    <row r="1909" customFormat="1" ht="15.75"/>
    <row r="1910" customFormat="1" ht="15.75"/>
    <row r="1911" customFormat="1" ht="15.75"/>
    <row r="1912" customFormat="1" ht="15.75"/>
    <row r="1913" customFormat="1" ht="15.75"/>
    <row r="1914" customFormat="1" ht="15.75"/>
    <row r="1915" customFormat="1" ht="15.75"/>
    <row r="1916" customFormat="1" ht="15.75"/>
    <row r="1917" customFormat="1" ht="15.75"/>
    <row r="1918" customFormat="1" ht="15.75"/>
    <row r="1919" customFormat="1" ht="15.75"/>
    <row r="1920" customFormat="1" ht="15.75"/>
    <row r="1921" customFormat="1" ht="15.75"/>
    <row r="1922" customFormat="1" ht="15.75"/>
    <row r="1923" customFormat="1" ht="15.75"/>
    <row r="1924" customFormat="1" ht="15.75"/>
    <row r="1925" customFormat="1" ht="15.75"/>
    <row r="1926" customFormat="1" ht="15.75"/>
    <row r="1927" customFormat="1" ht="15.75"/>
    <row r="1928" customFormat="1" ht="15.75"/>
    <row r="1929" customFormat="1" ht="15.75"/>
    <row r="1930" customFormat="1" ht="15.75"/>
    <row r="1931" customFormat="1" ht="15.75"/>
    <row r="1932" customFormat="1" ht="15.75"/>
    <row r="1933" customFormat="1" ht="15.75"/>
    <row r="1934" customFormat="1" ht="15.75"/>
    <row r="1935" customFormat="1" ht="15.75"/>
    <row r="1936" customFormat="1" ht="15.75"/>
    <row r="1937" customFormat="1" ht="15.75"/>
    <row r="1938" customFormat="1" ht="15.75"/>
    <row r="1939" customFormat="1" ht="15.75"/>
    <row r="1940" customFormat="1" ht="15.75"/>
    <row r="1941" customFormat="1" ht="15.75"/>
    <row r="1942" customFormat="1" ht="15.75"/>
    <row r="1943" customFormat="1" ht="15.75"/>
    <row r="1944" customFormat="1" ht="15.75"/>
    <row r="1945" customFormat="1" ht="15.75"/>
    <row r="1946" customFormat="1" ht="15.75"/>
    <row r="1947" customFormat="1" ht="15.75"/>
    <row r="1948" customFormat="1" ht="15.75"/>
    <row r="1949" customFormat="1" ht="15.75"/>
    <row r="1950" customFormat="1" ht="15.75"/>
    <row r="1951" customFormat="1" ht="15.75"/>
    <row r="1952" customFormat="1" ht="15.75"/>
    <row r="1953" customFormat="1" ht="15.75"/>
    <row r="1954" customFormat="1" ht="15.75"/>
    <row r="1955" customFormat="1" ht="15.75"/>
    <row r="1956" customFormat="1" ht="15.75"/>
    <row r="1957" customFormat="1" ht="15.75"/>
    <row r="1958" customFormat="1" ht="15.75"/>
    <row r="1959" customFormat="1" ht="15.75"/>
    <row r="1960" customFormat="1" ht="15.75"/>
    <row r="1961" customFormat="1" ht="15.75"/>
    <row r="1962" customFormat="1" ht="15.75"/>
    <row r="1963" customFormat="1" ht="15.75"/>
    <row r="1964" customFormat="1" ht="15.75"/>
    <row r="1965" customFormat="1" ht="15.75"/>
    <row r="1966" customFormat="1" ht="15.75"/>
    <row r="1967" customFormat="1" ht="15.75"/>
    <row r="1968" customFormat="1" ht="15.75"/>
    <row r="1969" customFormat="1" ht="15.75"/>
    <row r="1970" customFormat="1" ht="15.75"/>
    <row r="1971" customFormat="1" ht="15.75"/>
    <row r="1972" customFormat="1" ht="15.75"/>
    <row r="1973" customFormat="1" ht="15.75"/>
    <row r="1974" customFormat="1" ht="15.75"/>
    <row r="1975" customFormat="1" ht="15.75"/>
    <row r="1976" customFormat="1" ht="15.75"/>
    <row r="1977" customFormat="1" ht="15.75"/>
    <row r="1978" customFormat="1" ht="15.75"/>
    <row r="1979" customFormat="1" ht="15.75"/>
    <row r="1980" customFormat="1" ht="15.75"/>
    <row r="1981" customFormat="1" ht="15.75"/>
    <row r="1982" customFormat="1" ht="15.75"/>
    <row r="1983" customFormat="1" ht="15.75"/>
    <row r="1984" customFormat="1" ht="15.75"/>
    <row r="1985" customFormat="1" ht="15.75"/>
    <row r="1986" customFormat="1" ht="15.75"/>
    <row r="1987" customFormat="1" ht="15.75"/>
    <row r="1988" customFormat="1" ht="15.75"/>
    <row r="1989" customFormat="1" ht="15.75"/>
    <row r="1990" customFormat="1" ht="15.75"/>
    <row r="1991" customFormat="1" ht="15.75"/>
    <row r="1992" customFormat="1" ht="15.75"/>
    <row r="1993" customFormat="1" ht="15.75"/>
    <row r="1994" customFormat="1" ht="15.75"/>
    <row r="1995" customFormat="1" ht="15.75"/>
    <row r="1996" customFormat="1" ht="15.75"/>
    <row r="1997" customFormat="1" ht="15.75"/>
    <row r="1998" customFormat="1" ht="15.75"/>
    <row r="1999" customFormat="1" ht="15.75"/>
    <row r="2000" customFormat="1" ht="15.75"/>
    <row r="2001" customFormat="1" ht="15.75"/>
    <row r="2002" customFormat="1" ht="15.75"/>
    <row r="2003" customFormat="1" ht="15.75"/>
    <row r="2004" customFormat="1" ht="15.75"/>
    <row r="2005" customFormat="1" ht="15.75"/>
    <row r="2006" customFormat="1" ht="15.75"/>
    <row r="2007" customFormat="1" ht="15.75"/>
    <row r="2008" customFormat="1" ht="15.75"/>
    <row r="2009" customFormat="1" ht="15.75"/>
    <row r="2010" customFormat="1" ht="15.75"/>
    <row r="2011" customFormat="1" ht="15.75"/>
    <row r="2012" customFormat="1" ht="15.75"/>
    <row r="2013" customFormat="1" ht="15.75"/>
    <row r="2014" customFormat="1" ht="15.75"/>
    <row r="2015" customFormat="1" ht="15.75"/>
    <row r="2016" customFormat="1" ht="15.75"/>
    <row r="2017" customFormat="1" ht="15.75"/>
    <row r="2018" customFormat="1" ht="15.75"/>
    <row r="2019" customFormat="1" ht="15.75"/>
    <row r="2020" customFormat="1" ht="15.75"/>
    <row r="2021" customFormat="1" ht="15.75"/>
    <row r="2022" customFormat="1" ht="15.75"/>
    <row r="2023" customFormat="1" ht="15.75"/>
    <row r="2024" customFormat="1" ht="15.75"/>
    <row r="2025" customFormat="1" ht="15.75"/>
    <row r="2026" customFormat="1" ht="15.75"/>
    <row r="2027" customFormat="1" ht="15.75"/>
    <row r="2028" customFormat="1" ht="15.75"/>
    <row r="2029" customFormat="1" ht="15.75"/>
    <row r="2030" customFormat="1" ht="15.75"/>
    <row r="2031" customFormat="1" ht="15.75"/>
    <row r="2032" customFormat="1" ht="15.75"/>
    <row r="2033" customFormat="1" ht="15.75"/>
    <row r="2034" customFormat="1" ht="15.75"/>
    <row r="2035" customFormat="1" ht="15.75"/>
    <row r="2036" customFormat="1" ht="15.75"/>
    <row r="2037" customFormat="1" ht="15.75"/>
    <row r="2038" customFormat="1" ht="15.75"/>
    <row r="2039" customFormat="1" ht="15.75"/>
    <row r="2040" customFormat="1" ht="15.75"/>
    <row r="2041" customFormat="1" ht="15.75"/>
    <row r="2042" customFormat="1" ht="15.75"/>
    <row r="2043" customFormat="1" ht="15.75"/>
    <row r="2044" customFormat="1" ht="15.75"/>
    <row r="2045" customFormat="1" ht="15.75"/>
    <row r="2046" customFormat="1" ht="15.75"/>
    <row r="2047" customFormat="1" ht="15.75"/>
    <row r="2048" customFormat="1" ht="15.75"/>
    <row r="2049" customFormat="1" ht="15.75"/>
    <row r="2050" customFormat="1" ht="15.75"/>
    <row r="2051" customFormat="1" ht="15.75"/>
    <row r="2052" customFormat="1" ht="15.75"/>
    <row r="2053" customFormat="1" ht="15.75"/>
    <row r="2054" customFormat="1" ht="15.75"/>
    <row r="2055" customFormat="1" ht="15.75"/>
    <row r="2056" customFormat="1" ht="15.75"/>
    <row r="2057" customFormat="1" ht="15.75"/>
    <row r="2058" customFormat="1" ht="15.75"/>
    <row r="2059" customFormat="1" ht="15.75"/>
    <row r="2060" customFormat="1" ht="15.75"/>
    <row r="2061" customFormat="1" ht="15.75"/>
    <row r="2062" customFormat="1" ht="15.75"/>
    <row r="2063" customFormat="1" ht="15.75"/>
    <row r="2064" customFormat="1" ht="15.75"/>
    <row r="2065" customFormat="1" ht="15.75"/>
    <row r="2066" customFormat="1" ht="15.75"/>
    <row r="2067" customFormat="1" ht="15.75"/>
    <row r="2068" customFormat="1" ht="15.75"/>
    <row r="2069" customFormat="1" ht="15.75"/>
    <row r="2070" customFormat="1" ht="15.75"/>
    <row r="2071" customFormat="1" ht="15.75"/>
    <row r="2072" customFormat="1" ht="15.75"/>
    <row r="2073" customFormat="1" ht="15.75"/>
    <row r="2074" customFormat="1" ht="15.75"/>
    <row r="2075" customFormat="1" ht="15.75"/>
    <row r="2076" customFormat="1" ht="15.75"/>
    <row r="2077" customFormat="1" ht="15.75"/>
    <row r="2078" customFormat="1" ht="15.75"/>
    <row r="2079" customFormat="1" ht="15.75"/>
    <row r="2080" customFormat="1" ht="15.75"/>
    <row r="2081" customFormat="1" ht="15.75"/>
    <row r="2082" customFormat="1" ht="15.75"/>
    <row r="2083" customFormat="1" ht="15.75"/>
    <row r="2084" customFormat="1" ht="15.75"/>
    <row r="2085" customFormat="1" ht="15.75"/>
    <row r="2086" customFormat="1" ht="15.75"/>
    <row r="2087" customFormat="1" ht="15.75"/>
    <row r="2088" customFormat="1" ht="15.75"/>
    <row r="2089" customFormat="1" ht="15.75"/>
    <row r="2090" customFormat="1" ht="15.75"/>
    <row r="2091" customFormat="1" ht="15.75"/>
    <row r="2092" customFormat="1" ht="15.75"/>
    <row r="2093" customFormat="1" ht="15.75"/>
    <row r="2094" customFormat="1" ht="15.75"/>
    <row r="2095" customFormat="1" ht="15.75"/>
    <row r="2096" customFormat="1" ht="15.75"/>
    <row r="2097" customFormat="1" ht="15.75"/>
    <row r="2098" customFormat="1" ht="15.75"/>
    <row r="2099" customFormat="1" ht="15.75"/>
    <row r="2100" customFormat="1" ht="15.75"/>
    <row r="2101" customFormat="1" ht="15.75"/>
    <row r="2102" customFormat="1" ht="15.75"/>
    <row r="2103" customFormat="1" ht="15.75"/>
    <row r="2104" customFormat="1" ht="15.75"/>
    <row r="2105" customFormat="1" ht="15.75"/>
    <row r="2106" customFormat="1" ht="15.75"/>
    <row r="2107" customFormat="1" ht="15.75"/>
    <row r="2108" customFormat="1" ht="15.75"/>
    <row r="2109" customFormat="1" ht="15.75"/>
    <row r="2110" customFormat="1" ht="15.75"/>
    <row r="2111" customFormat="1" ht="15.75"/>
    <row r="2112" customFormat="1" ht="15.75"/>
    <row r="2113" customFormat="1" ht="15.75"/>
    <row r="2114" customFormat="1" ht="15.75"/>
    <row r="2115" customFormat="1" ht="15.75"/>
    <row r="2116" customFormat="1" ht="15.75"/>
    <row r="2117" customFormat="1" ht="15.75"/>
    <row r="2118" customFormat="1" ht="15.75"/>
    <row r="2119" customFormat="1" ht="15.75"/>
    <row r="2120" customFormat="1" ht="15.75"/>
    <row r="2121" customFormat="1" ht="15.75"/>
    <row r="2122" customFormat="1" ht="15.75"/>
    <row r="2123" customFormat="1" ht="15.75"/>
    <row r="2124" customFormat="1" ht="15.75"/>
    <row r="2125" customFormat="1" ht="15.75"/>
    <row r="2126" customFormat="1" ht="15.75"/>
    <row r="2127" customFormat="1" ht="15.75"/>
    <row r="2128" customFormat="1" ht="15.75"/>
    <row r="2129" customFormat="1" ht="15.75"/>
    <row r="2130" customFormat="1" ht="15.75"/>
    <row r="2131" customFormat="1" ht="15.75"/>
    <row r="2132" customFormat="1" ht="15.75"/>
    <row r="2133" customFormat="1" ht="15.75"/>
    <row r="2134" customFormat="1" ht="15.75"/>
    <row r="2135" customFormat="1" ht="15.75"/>
    <row r="2136" customFormat="1" ht="15.75"/>
    <row r="2137" customFormat="1" ht="15.75"/>
    <row r="2138" customFormat="1" ht="15.75"/>
    <row r="2139" customFormat="1" ht="15.75"/>
    <row r="2140" customFormat="1" ht="15.75"/>
    <row r="2141" customFormat="1" ht="15.75"/>
    <row r="2142" customFormat="1" ht="15.75"/>
    <row r="2143" customFormat="1" ht="15.75"/>
    <row r="2144" customFormat="1" ht="15.75"/>
    <row r="2145" customFormat="1" ht="15.75"/>
    <row r="2146" customFormat="1" ht="15.75"/>
    <row r="2147" customFormat="1" ht="15.75"/>
    <row r="2148" customFormat="1" ht="15.75"/>
    <row r="2149" customFormat="1" ht="15.75"/>
    <row r="2150" customFormat="1" ht="15.75"/>
    <row r="2151" customFormat="1" ht="15.75"/>
    <row r="2152" customFormat="1" ht="15.75"/>
    <row r="2153" customFormat="1" ht="15.75"/>
    <row r="2154" customFormat="1" ht="15.75"/>
    <row r="2155" customFormat="1" ht="15.75"/>
    <row r="2156" customFormat="1" ht="15.75"/>
    <row r="2157" customFormat="1" ht="15.75"/>
    <row r="2158" customFormat="1" ht="15.75"/>
    <row r="2159" customFormat="1" ht="15.75"/>
    <row r="2160" customFormat="1" ht="15.75"/>
    <row r="2161" customFormat="1" ht="15.75"/>
    <row r="2162" customFormat="1" ht="15.75"/>
    <row r="2163" customFormat="1" ht="15.75"/>
    <row r="2164" customFormat="1" ht="15.75"/>
    <row r="2165" customFormat="1" ht="15.75"/>
    <row r="2166" customFormat="1" ht="15.75"/>
    <row r="2167" customFormat="1" ht="15.75"/>
    <row r="2168" customFormat="1" ht="15.75"/>
    <row r="2169" customFormat="1" ht="15.75"/>
    <row r="2170" customFormat="1" ht="15.75"/>
    <row r="2171" customFormat="1" ht="15.75"/>
    <row r="2172" customFormat="1" ht="15.75"/>
    <row r="2173" customFormat="1" ht="15.75"/>
    <row r="2174" customFormat="1" ht="15.75"/>
    <row r="2175" customFormat="1" ht="15.75"/>
    <row r="2176" customFormat="1" ht="15.75"/>
    <row r="2177" customFormat="1" ht="15.75"/>
    <row r="2178" customFormat="1" ht="15.75"/>
    <row r="2179" customFormat="1" ht="15.75"/>
    <row r="2180" customFormat="1" ht="15.75"/>
    <row r="2181" customFormat="1" ht="15.75"/>
    <row r="2182" customFormat="1" ht="15.75"/>
    <row r="2183" customFormat="1" ht="15.75"/>
    <row r="2184" customFormat="1" ht="15.75"/>
    <row r="2185" customFormat="1" ht="15.75"/>
    <row r="2186" customFormat="1" ht="15.75"/>
    <row r="2187" customFormat="1" ht="15.75"/>
    <row r="2188" customFormat="1" ht="15.75"/>
    <row r="2189" customFormat="1" ht="15.75"/>
    <row r="2190" customFormat="1" ht="15.75"/>
    <row r="2191" customFormat="1" ht="15.75"/>
    <row r="2192" customFormat="1" ht="15.75"/>
    <row r="2193" customFormat="1" ht="15.75"/>
    <row r="2194" customFormat="1" ht="15.75"/>
    <row r="2195" customFormat="1" ht="15.75"/>
    <row r="2196" customFormat="1" ht="15.75"/>
    <row r="2197" customFormat="1" ht="15.75"/>
    <row r="2198" customFormat="1" ht="15.75"/>
    <row r="2199" customFormat="1" ht="15.75"/>
    <row r="2200" customFormat="1" ht="15.75"/>
    <row r="2201" customFormat="1" ht="15.75"/>
    <row r="2202" customFormat="1" ht="15.75"/>
    <row r="2203" customFormat="1" ht="15.75"/>
    <row r="2204" customFormat="1" ht="15.75"/>
    <row r="2205" customFormat="1" ht="15.75"/>
    <row r="2206" customFormat="1" ht="15.75"/>
    <row r="2207" customFormat="1" ht="15.75"/>
    <row r="2208" customFormat="1" ht="15.75"/>
    <row r="2209" customFormat="1" ht="15.75"/>
    <row r="2210" customFormat="1" ht="15.75"/>
    <row r="2211" customFormat="1" ht="15.75"/>
    <row r="2212" customFormat="1" ht="15.75"/>
    <row r="2213" customFormat="1" ht="15.75"/>
    <row r="2214" customFormat="1" ht="15.75"/>
    <row r="2215" customFormat="1" ht="15.75"/>
    <row r="2216" customFormat="1" ht="15.75"/>
    <row r="2217" customFormat="1" ht="15.75"/>
    <row r="2218" customFormat="1" ht="15.75"/>
    <row r="2219" customFormat="1" ht="15.75"/>
    <row r="2220" customFormat="1" ht="15.75"/>
    <row r="2221" customFormat="1" ht="15.75"/>
    <row r="2222" customFormat="1" ht="15.75"/>
    <row r="2223" customFormat="1" ht="15.75"/>
    <row r="2224" customFormat="1" ht="15.75"/>
    <row r="2225" customFormat="1" ht="15.75"/>
    <row r="2226" customFormat="1" ht="15.75"/>
    <row r="2227" customFormat="1" ht="15.75"/>
    <row r="2228" customFormat="1" ht="15.75"/>
    <row r="2229" customFormat="1" ht="15.75"/>
    <row r="2230" customFormat="1" ht="15.75"/>
    <row r="2231" customFormat="1" ht="15.75"/>
    <row r="2232" customFormat="1" ht="15.75"/>
    <row r="2233" customFormat="1" ht="15.75"/>
    <row r="2234" customFormat="1" ht="15.75"/>
    <row r="2235" customFormat="1" ht="15.75"/>
    <row r="2236" customFormat="1" ht="15.75"/>
    <row r="2237" customFormat="1" ht="15.75"/>
    <row r="2238" customFormat="1" ht="15.75"/>
    <row r="2239" customFormat="1" ht="15.75"/>
    <row r="2240" customFormat="1" ht="15.75"/>
    <row r="2241" customFormat="1" ht="15.75"/>
    <row r="2242" customFormat="1" ht="15.75"/>
    <row r="2243" customFormat="1" ht="15.75"/>
    <row r="2244" customFormat="1" ht="15.75"/>
    <row r="2245" customFormat="1" ht="15.75"/>
    <row r="2246" customFormat="1" ht="15.75"/>
    <row r="2247" customFormat="1" ht="15.75"/>
    <row r="2248" customFormat="1" ht="15.75"/>
    <row r="2249" customFormat="1" ht="15.75"/>
    <row r="2250" customFormat="1" ht="15.75"/>
    <row r="2251" customFormat="1" ht="15.75"/>
    <row r="2252" customFormat="1" ht="15.75"/>
    <row r="2253" customFormat="1" ht="15.75"/>
    <row r="2254" customFormat="1" ht="15.75"/>
    <row r="2255" customFormat="1" ht="15.75"/>
    <row r="2256" customFormat="1" ht="15.75"/>
    <row r="2257" customFormat="1" ht="15.75"/>
    <row r="2258" customFormat="1" ht="15.75"/>
    <row r="2259" customFormat="1" ht="15.75"/>
    <row r="2260" customFormat="1" ht="15.75"/>
    <row r="2261" customFormat="1" ht="15.75"/>
    <row r="2262" customFormat="1" ht="15.75"/>
    <row r="2263" customFormat="1" ht="15.75"/>
    <row r="2264" customFormat="1" ht="15.75"/>
    <row r="2265" customFormat="1" ht="15.75"/>
    <row r="2266" customFormat="1" ht="15.75"/>
    <row r="2267" customFormat="1" ht="15.75"/>
    <row r="2268" customFormat="1" ht="15.75"/>
    <row r="2269" customFormat="1" ht="15.75"/>
    <row r="2270" customFormat="1" ht="15.75"/>
    <row r="2271" customFormat="1" ht="15.75"/>
    <row r="2272" customFormat="1" ht="15.75"/>
    <row r="2273" customFormat="1" ht="15.75"/>
    <row r="2274" customFormat="1" ht="15.75"/>
    <row r="2275" customFormat="1" ht="15.75"/>
    <row r="2276" customFormat="1" ht="15.75"/>
    <row r="2277" customFormat="1" ht="15.75"/>
    <row r="2278" customFormat="1" ht="15.75"/>
    <row r="2279" customFormat="1" ht="15.75"/>
    <row r="2280" customFormat="1" ht="15.75"/>
    <row r="2281" customFormat="1" ht="15.75"/>
    <row r="2282" customFormat="1" ht="15.75"/>
    <row r="2283" customFormat="1" ht="15.75"/>
    <row r="2284" customFormat="1" ht="15.75"/>
    <row r="2285" customFormat="1" ht="15.75"/>
    <row r="2286" customFormat="1" ht="15.75"/>
    <row r="2287" customFormat="1" ht="15.75"/>
    <row r="2288" customFormat="1" ht="15.75"/>
    <row r="2289" customFormat="1" ht="15.75"/>
    <row r="2290" customFormat="1" ht="15.75"/>
    <row r="2291" customFormat="1" ht="15.75"/>
    <row r="2292" customFormat="1" ht="15.75"/>
    <row r="2293" customFormat="1" ht="15.75"/>
    <row r="2294" customFormat="1" ht="15.75"/>
    <row r="2295" customFormat="1" ht="15.75"/>
    <row r="2296" customFormat="1" ht="15.75"/>
    <row r="2297" customFormat="1" ht="15.75"/>
    <row r="2298" customFormat="1" ht="15.75"/>
    <row r="2299" customFormat="1" ht="15.75"/>
    <row r="2300" customFormat="1" ht="15.75"/>
    <row r="2301" customFormat="1" ht="15.75"/>
    <row r="2302" customFormat="1" ht="15.75"/>
    <row r="2303" customFormat="1" ht="15.75"/>
    <row r="2304" customFormat="1" ht="15.75"/>
    <row r="2305" customFormat="1" ht="15.75"/>
    <row r="2306" customFormat="1" ht="15.75"/>
    <row r="2307" customFormat="1" ht="15.75"/>
    <row r="2308" customFormat="1" ht="15.75"/>
    <row r="2309" customFormat="1" ht="15.75"/>
    <row r="2310" customFormat="1" ht="15.75"/>
    <row r="2311" customFormat="1" ht="15.75"/>
    <row r="2312" customFormat="1" ht="15.75"/>
    <row r="2313" customFormat="1" ht="15.75"/>
    <row r="2314" customFormat="1" ht="15.75"/>
    <row r="2315" customFormat="1" ht="15.75"/>
    <row r="2316" customFormat="1" ht="15.75"/>
    <row r="2317" customFormat="1" ht="15.75"/>
    <row r="2318" customFormat="1" ht="15.75"/>
    <row r="2319" customFormat="1" ht="15.75"/>
    <row r="2320" customFormat="1" ht="15.75"/>
    <row r="2321" customFormat="1" ht="15.75"/>
    <row r="2322" customFormat="1" ht="15.75"/>
    <row r="2323" customFormat="1" ht="15.75"/>
    <row r="2324" customFormat="1" ht="15.75"/>
    <row r="2325" customFormat="1" ht="15.75"/>
    <row r="2326" customFormat="1" ht="15.75"/>
    <row r="2327" customFormat="1" ht="15.75"/>
    <row r="2328" customFormat="1" ht="15.75"/>
    <row r="2329" customFormat="1" ht="15.75"/>
    <row r="2330" customFormat="1" ht="15.75"/>
    <row r="2331" customFormat="1" ht="15.75"/>
    <row r="2332" customFormat="1" ht="15.75"/>
    <row r="2333" customFormat="1" ht="15.75"/>
    <row r="2334" customFormat="1" ht="15.75"/>
    <row r="2335" customFormat="1" ht="15.75"/>
    <row r="2336" customFormat="1" ht="15.75"/>
    <row r="2337" customFormat="1" ht="15.75"/>
    <row r="2338" customFormat="1" ht="15.75"/>
    <row r="2339" customFormat="1" ht="15.75"/>
    <row r="2340" customFormat="1" ht="15.75"/>
    <row r="2341" customFormat="1" ht="15.75"/>
    <row r="2342" customFormat="1" ht="15.75"/>
    <row r="2343" customFormat="1" ht="15.75"/>
    <row r="2344" customFormat="1" ht="15.75"/>
    <row r="2345" customFormat="1" ht="15.75"/>
    <row r="2346" customFormat="1" ht="15.75"/>
    <row r="2347" customFormat="1" ht="15.75"/>
    <row r="2348" customFormat="1" ht="15.75"/>
    <row r="2349" customFormat="1" ht="15.75"/>
    <row r="2350" customFormat="1" ht="15.75"/>
    <row r="2351" customFormat="1" ht="15.75"/>
    <row r="2352" customFormat="1" ht="15.75"/>
    <row r="2353" customFormat="1" ht="15.75"/>
    <row r="2354" customFormat="1" ht="15.75"/>
    <row r="2355" customFormat="1" ht="15.75"/>
    <row r="2356" customFormat="1" ht="15.75"/>
    <row r="2357" customFormat="1" ht="15.75"/>
    <row r="2358" customFormat="1" ht="15.75"/>
    <row r="2359" customFormat="1" ht="15.75"/>
    <row r="2360" customFormat="1" ht="15.75"/>
    <row r="2361" customFormat="1" ht="15.75"/>
    <row r="2362" customFormat="1" ht="15.75"/>
    <row r="2363" customFormat="1" ht="15.75"/>
    <row r="2364" customFormat="1" ht="15.75"/>
    <row r="2365" customFormat="1" ht="15.75"/>
    <row r="2366" customFormat="1" ht="15.75"/>
    <row r="2367" customFormat="1" ht="15.75"/>
    <row r="2368" customFormat="1" ht="15.75"/>
    <row r="2369" customFormat="1" ht="15.75"/>
    <row r="2370" customFormat="1" ht="15.75"/>
    <row r="2371" customFormat="1" ht="15.75"/>
    <row r="2372" customFormat="1" ht="15.75"/>
    <row r="2373" customFormat="1" ht="15.75"/>
    <row r="2374" customFormat="1" ht="15.75"/>
    <row r="2375" customFormat="1" ht="15.75"/>
    <row r="2376" customFormat="1" ht="15.75"/>
    <row r="2377" customFormat="1" ht="15.75"/>
    <row r="2378" customFormat="1" ht="15.75"/>
    <row r="2379" customFormat="1" ht="15.75"/>
    <row r="2380" customFormat="1" ht="15.75"/>
    <row r="2381" customFormat="1" ht="15.75"/>
    <row r="2382" customFormat="1" ht="15.75"/>
    <row r="2383" customFormat="1" ht="15.75"/>
    <row r="2384" customFormat="1" ht="15.75"/>
    <row r="2385" customFormat="1" ht="15.75"/>
    <row r="2386" customFormat="1" ht="15.75"/>
    <row r="2387" customFormat="1" ht="15.75"/>
    <row r="2388" customFormat="1" ht="15.75"/>
    <row r="2389" customFormat="1" ht="15.75"/>
    <row r="2390" customFormat="1" ht="15.75"/>
    <row r="2391" customFormat="1" ht="15.75"/>
    <row r="2392" customFormat="1" ht="15.75"/>
    <row r="2393" customFormat="1" ht="15.75"/>
    <row r="2394" customFormat="1" ht="15.75"/>
    <row r="2395" customFormat="1" ht="15.75"/>
    <row r="2396" customFormat="1" ht="15.75"/>
    <row r="2397" customFormat="1" ht="15.75"/>
    <row r="2398" customFormat="1" ht="15.75"/>
    <row r="2399" customFormat="1" ht="15.75"/>
    <row r="2400" customFormat="1" ht="15.75"/>
    <row r="2401" customFormat="1" ht="15.75"/>
    <row r="2402" customFormat="1" ht="15.75"/>
    <row r="2403" customFormat="1" ht="15.75"/>
    <row r="2404" customFormat="1" ht="15.75"/>
    <row r="2405" customFormat="1" ht="15.75"/>
    <row r="2406" customFormat="1" ht="15.75"/>
    <row r="2407" customFormat="1" ht="15.75"/>
    <row r="2408" customFormat="1" ht="15.75"/>
    <row r="2409" customFormat="1" ht="15.75"/>
    <row r="2410" customFormat="1" ht="15.75"/>
    <row r="2411" customFormat="1" ht="15.75"/>
    <row r="2412" customFormat="1" ht="15.75"/>
    <row r="2413" customFormat="1" ht="15.75"/>
    <row r="2414" customFormat="1" ht="15.75"/>
    <row r="2415" customFormat="1" ht="15.75"/>
    <row r="2416" customFormat="1" ht="15.75"/>
    <row r="2417" customFormat="1" ht="15.75"/>
    <row r="2418" customFormat="1" ht="15.75"/>
    <row r="2419" customFormat="1" ht="15.75"/>
    <row r="2420" customFormat="1" ht="15.75"/>
    <row r="2421" customFormat="1" ht="15.75"/>
    <row r="2422" customFormat="1" ht="15.75"/>
    <row r="2423" customFormat="1" ht="15.75"/>
    <row r="2424" customFormat="1" ht="15.75"/>
    <row r="2425" customFormat="1" ht="15.75"/>
    <row r="2426" customFormat="1" ht="15.75"/>
    <row r="2427" customFormat="1" ht="15.75"/>
    <row r="2428" customFormat="1" ht="15.75"/>
    <row r="2429" customFormat="1" ht="15.75"/>
    <row r="2430" customFormat="1" ht="15.75"/>
    <row r="2431" customFormat="1" ht="15.75"/>
    <row r="2432" customFormat="1" ht="15.75"/>
    <row r="2433" customFormat="1" ht="15.75"/>
    <row r="2434" customFormat="1" ht="15.75"/>
    <row r="2435" customFormat="1" ht="15.75"/>
    <row r="2436" customFormat="1" ht="15.75"/>
    <row r="2437" customFormat="1" ht="15.75"/>
    <row r="2438" customFormat="1" ht="15.75"/>
    <row r="2439" customFormat="1" ht="15.75"/>
    <row r="2440" customFormat="1" ht="15.75"/>
    <row r="2441" customFormat="1" ht="15.75"/>
    <row r="2442" customFormat="1" ht="15.75"/>
    <row r="2443" customFormat="1" ht="15.75"/>
    <row r="2444" customFormat="1" ht="15.75"/>
    <row r="2445" customFormat="1" ht="15.75"/>
    <row r="2446" customFormat="1" ht="15.75"/>
    <row r="2447" customFormat="1" ht="15.75"/>
    <row r="2448" customFormat="1" ht="15.75"/>
    <row r="2449" customFormat="1" ht="15.75"/>
    <row r="2450" customFormat="1" ht="15.75"/>
    <row r="2451" customFormat="1" ht="15.75"/>
    <row r="2452" customFormat="1" ht="15.75"/>
    <row r="2453" customFormat="1" ht="15.75"/>
    <row r="2454" customFormat="1" ht="15.75"/>
    <row r="2455" customFormat="1" ht="15.75"/>
    <row r="2456" customFormat="1" ht="15.75"/>
    <row r="2457" customFormat="1" ht="15.75"/>
    <row r="2458" customFormat="1" ht="15.75"/>
    <row r="2459" customFormat="1" ht="15.75"/>
    <row r="2460" customFormat="1" ht="15.75"/>
    <row r="2461" customFormat="1" ht="15.75"/>
    <row r="2462" customFormat="1" ht="15.75"/>
    <row r="2463" customFormat="1" ht="15.75"/>
    <row r="2464" customFormat="1" ht="15.75"/>
    <row r="2465" customFormat="1" ht="15.75"/>
    <row r="2466" customFormat="1" ht="15.75"/>
    <row r="2467" customFormat="1" ht="15.75"/>
    <row r="2468" customFormat="1" ht="15.75"/>
    <row r="2469" customFormat="1" ht="15.75"/>
    <row r="2470" customFormat="1" ht="15.75"/>
    <row r="2471" customFormat="1" ht="15.75"/>
    <row r="2472" customFormat="1" ht="15.75"/>
    <row r="2473" customFormat="1" ht="15.75"/>
    <row r="2474" customFormat="1" ht="15.75"/>
    <row r="2475" customFormat="1" ht="15.75"/>
    <row r="2476" customFormat="1" ht="15.75"/>
    <row r="2477" customFormat="1" ht="15.75"/>
    <row r="2478" customFormat="1" ht="15.75"/>
    <row r="2479" customFormat="1" ht="15.75"/>
    <row r="2480" customFormat="1" ht="15.75"/>
    <row r="2481" customFormat="1" ht="15.75"/>
    <row r="2482" customFormat="1" ht="15.75"/>
    <row r="2483" customFormat="1" ht="15.75"/>
    <row r="2484" customFormat="1" ht="15.75"/>
    <row r="2485" customFormat="1" ht="15.75"/>
    <row r="2486" customFormat="1" ht="15.75"/>
    <row r="2487" customFormat="1" ht="15.75"/>
    <row r="2488" customFormat="1" ht="15.75"/>
    <row r="2489" customFormat="1" ht="15.75"/>
    <row r="2490" customFormat="1" ht="15.75"/>
    <row r="2491" customFormat="1" ht="15.75"/>
    <row r="2492" customFormat="1" ht="15.75"/>
    <row r="2493" customFormat="1" ht="15.75"/>
    <row r="2494" customFormat="1" ht="15.75"/>
    <row r="2495" customFormat="1" ht="15.75"/>
    <row r="2496" customFormat="1" ht="15.75"/>
    <row r="2497" customFormat="1" ht="15.75"/>
    <row r="2498" customFormat="1" ht="15.75"/>
    <row r="2499" customFormat="1" ht="15.75"/>
    <row r="2500" customFormat="1" ht="15.75"/>
    <row r="2501" customFormat="1" ht="15.75"/>
    <row r="2502" customFormat="1" ht="15.75"/>
    <row r="2503" customFormat="1" ht="15.75"/>
    <row r="2504" customFormat="1" ht="15.75"/>
    <row r="2505" customFormat="1" ht="15.75"/>
    <row r="2506" customFormat="1" ht="15.75"/>
    <row r="2507" customFormat="1" ht="15.75"/>
    <row r="2508" customFormat="1" ht="15.75"/>
    <row r="2509" customFormat="1" ht="15.75"/>
    <row r="2510" customFormat="1" ht="15.75"/>
    <row r="2511" customFormat="1" ht="15.75"/>
    <row r="2512" customFormat="1" ht="15.75"/>
    <row r="2513" customFormat="1" ht="15.75"/>
    <row r="2514" customFormat="1" ht="15.75"/>
    <row r="2515" customFormat="1" ht="15.75"/>
    <row r="2516" customFormat="1" ht="15.75"/>
    <row r="2517" customFormat="1" ht="15.75"/>
    <row r="2518" customFormat="1" ht="15.75"/>
    <row r="2519" customFormat="1" ht="15.75"/>
    <row r="2520" customFormat="1" ht="15.75"/>
    <row r="2521" customFormat="1" ht="15.75"/>
    <row r="2522" customFormat="1" ht="15.75"/>
    <row r="2523" customFormat="1" ht="15.75"/>
    <row r="2524" customFormat="1" ht="15.75"/>
    <row r="2525" customFormat="1" ht="15.75"/>
    <row r="2526" customFormat="1" ht="15.75"/>
    <row r="2527" customFormat="1" ht="15.75"/>
    <row r="2528" customFormat="1" ht="15.75"/>
    <row r="2529" customFormat="1" ht="15.75"/>
    <row r="2530" customFormat="1" ht="15.75"/>
    <row r="2531" customFormat="1" ht="15.75"/>
    <row r="2532" customFormat="1" ht="15.75"/>
    <row r="2533" customFormat="1" ht="15.75"/>
    <row r="2534" customFormat="1" ht="15.75"/>
    <row r="2535" customFormat="1" ht="15.75"/>
    <row r="2536" customFormat="1" ht="15.75"/>
    <row r="2537" customFormat="1" ht="15.75"/>
    <row r="2538" customFormat="1" ht="15.75"/>
    <row r="2539" customFormat="1" ht="15.75"/>
    <row r="2540" customFormat="1" ht="15.75"/>
    <row r="2541" customFormat="1" ht="15.75"/>
    <row r="2542" customFormat="1" ht="15.75"/>
    <row r="2543" customFormat="1" ht="15.75"/>
    <row r="2544" customFormat="1" ht="15.75"/>
    <row r="2545" customFormat="1" ht="15.75"/>
    <row r="2546" customFormat="1" ht="15.75"/>
    <row r="2547" customFormat="1" ht="15.75"/>
    <row r="2548" customFormat="1" ht="15.75"/>
    <row r="2549" customFormat="1" ht="15.75"/>
    <row r="2550" customFormat="1" ht="15.75"/>
    <row r="2551" customFormat="1" ht="15.75"/>
    <row r="2552" customFormat="1" ht="15.75"/>
    <row r="2553" customFormat="1" ht="15.75"/>
    <row r="2554" customFormat="1" ht="15.75"/>
    <row r="2555" customFormat="1" ht="15.75"/>
    <row r="2556" customFormat="1" ht="15.75"/>
    <row r="2557" customFormat="1" ht="15.75"/>
    <row r="2558" customFormat="1" ht="15.75"/>
    <row r="2559" customFormat="1" ht="15.75"/>
    <row r="2560" customFormat="1" ht="15.75"/>
    <row r="2561" customFormat="1" ht="15.75"/>
    <row r="2562" customFormat="1" ht="15.75"/>
    <row r="2563" customFormat="1" ht="15.75"/>
    <row r="2564" customFormat="1" ht="15.75"/>
    <row r="2565" customFormat="1" ht="15.75"/>
    <row r="2566" customFormat="1" ht="15.75"/>
    <row r="2567" customFormat="1" ht="15.75"/>
    <row r="2568" customFormat="1" ht="15.75"/>
    <row r="2569" customFormat="1" ht="15.75"/>
    <row r="2570" customFormat="1" ht="15.75"/>
    <row r="2571" customFormat="1" ht="15.75"/>
    <row r="2572" customFormat="1" ht="15.75"/>
    <row r="2573" customFormat="1" ht="15.75"/>
    <row r="2574" customFormat="1" ht="15.75"/>
    <row r="2575" customFormat="1" ht="15.75"/>
    <row r="2576" customFormat="1" ht="15.75"/>
    <row r="2577" customFormat="1" ht="15.75"/>
    <row r="2578" customFormat="1" ht="15.75"/>
    <row r="2579" customFormat="1" ht="15.75"/>
    <row r="2580" customFormat="1" ht="15.75"/>
    <row r="2581" customFormat="1" ht="15.75"/>
    <row r="2582" customFormat="1" ht="15.75"/>
    <row r="2583" customFormat="1" ht="15.75"/>
    <row r="2584" customFormat="1" ht="15.75"/>
    <row r="2585" customFormat="1" ht="15.75"/>
    <row r="2586" customFormat="1" ht="15.75"/>
    <row r="2587" customFormat="1" ht="15.75"/>
    <row r="2588" customFormat="1" ht="15.75"/>
    <row r="2589" customFormat="1" ht="15.75"/>
    <row r="2590" customFormat="1" ht="15.75"/>
    <row r="2591" customFormat="1" ht="15.75"/>
    <row r="2592" customFormat="1" ht="15.75"/>
    <row r="2593" customFormat="1" ht="15.75"/>
    <row r="2594" customFormat="1" ht="15.75"/>
    <row r="2595" customFormat="1" ht="15.75"/>
    <row r="2596" customFormat="1" ht="15.75"/>
    <row r="2597" customFormat="1" ht="15.75"/>
    <row r="2598" customFormat="1" ht="15.75"/>
    <row r="2599" customFormat="1" ht="15.75"/>
    <row r="2600" customFormat="1" ht="15.75"/>
    <row r="2601" customFormat="1" ht="15.75"/>
    <row r="2602" customFormat="1" ht="15.75"/>
    <row r="2603" customFormat="1" ht="15.75"/>
    <row r="2604" customFormat="1" ht="15.75"/>
    <row r="2605" customFormat="1" ht="15.75"/>
    <row r="2606" customFormat="1" ht="15.75"/>
    <row r="2607" customFormat="1" ht="15.75"/>
    <row r="2608" customFormat="1" ht="15.75"/>
    <row r="2609" customFormat="1" ht="15.75"/>
    <row r="2610" customFormat="1" ht="15.75"/>
    <row r="2611" customFormat="1" ht="15.75"/>
    <row r="2612" customFormat="1" ht="15.75"/>
    <row r="2613" customFormat="1" ht="15.75"/>
    <row r="2614" customFormat="1" ht="15.75"/>
    <row r="2615" customFormat="1" ht="15.75"/>
    <row r="2616" customFormat="1" ht="15.75"/>
    <row r="2617" customFormat="1" ht="15.75"/>
    <row r="2618" customFormat="1" ht="15.75"/>
    <row r="2619" customFormat="1" ht="15.75"/>
    <row r="2620" customFormat="1" ht="15.75"/>
    <row r="2621" customFormat="1" ht="15.75"/>
    <row r="2622" customFormat="1" ht="15.75"/>
    <row r="2623" customFormat="1" ht="15.75"/>
    <row r="2624" customFormat="1" ht="15.75"/>
    <row r="2625" customFormat="1" ht="15.75"/>
    <row r="2626" customFormat="1" ht="15.75"/>
    <row r="2627" customFormat="1" ht="15.75"/>
    <row r="2628" customFormat="1" ht="15.75"/>
    <row r="2629" customFormat="1" ht="15.75"/>
    <row r="2630" customFormat="1" ht="15.75"/>
    <row r="2631" customFormat="1" ht="15.75"/>
    <row r="2632" customFormat="1" ht="15.75"/>
    <row r="2633" customFormat="1" ht="15.75"/>
    <row r="2634" customFormat="1" ht="15.75"/>
    <row r="2635" customFormat="1" ht="15.75"/>
    <row r="2636" customFormat="1" ht="15.75"/>
    <row r="2637" customFormat="1" ht="15.75"/>
    <row r="2638" customFormat="1" ht="15.75"/>
    <row r="2639" customFormat="1" ht="15.75"/>
    <row r="2640" customFormat="1" ht="15.75"/>
    <row r="2641" customFormat="1" ht="15.75"/>
    <row r="2642" customFormat="1" ht="15.75"/>
    <row r="2643" customFormat="1" ht="15.75"/>
    <row r="2644" customFormat="1" ht="15.75"/>
    <row r="2645" customFormat="1" ht="15.75"/>
    <row r="2646" customFormat="1" ht="15.75"/>
    <row r="2647" customFormat="1" ht="15.75"/>
    <row r="2648" customFormat="1" ht="15.75"/>
    <row r="2649" customFormat="1" ht="15.75"/>
    <row r="2650" customFormat="1" ht="15.75"/>
    <row r="2651" customFormat="1" ht="15.75"/>
    <row r="2652" customFormat="1" ht="15.75"/>
    <row r="2653" customFormat="1" ht="15.75"/>
    <row r="2654" customFormat="1" ht="15.75"/>
    <row r="2655" customFormat="1" ht="15.75"/>
    <row r="2656" customFormat="1" ht="15.75"/>
    <row r="2657" customFormat="1" ht="15.75"/>
    <row r="2658" customFormat="1" ht="15.75"/>
    <row r="2659" customFormat="1" ht="15.75"/>
    <row r="2660" customFormat="1" ht="15.75"/>
    <row r="2661" customFormat="1" ht="15.75"/>
    <row r="2662" customFormat="1" ht="15.75"/>
    <row r="2663" customFormat="1" ht="15.75"/>
    <row r="2664" customFormat="1" ht="15.75"/>
    <row r="2665" customFormat="1" ht="15.75"/>
    <row r="2666" customFormat="1" ht="15.75"/>
    <row r="2667" customFormat="1" ht="15.75"/>
    <row r="2668" customFormat="1" ht="15.75"/>
    <row r="2669" customFormat="1" ht="15.75"/>
    <row r="2670" customFormat="1" ht="15.75"/>
    <row r="2671" customFormat="1" ht="15.75"/>
    <row r="2672" customFormat="1" ht="15.75"/>
    <row r="2673" customFormat="1" ht="15.75"/>
    <row r="2674" customFormat="1" ht="15.75"/>
    <row r="2675" customFormat="1" ht="15.75"/>
    <row r="2676" customFormat="1" ht="15.75"/>
    <row r="2677" customFormat="1" ht="15.75"/>
    <row r="2678" customFormat="1" ht="15.75"/>
    <row r="2679" customFormat="1" ht="15.75"/>
    <row r="2680" customFormat="1" ht="15.75"/>
    <row r="2681" customFormat="1" ht="15.75"/>
    <row r="2682" customFormat="1" ht="15.75"/>
    <row r="2683" customFormat="1" ht="15.75"/>
    <row r="2684" customFormat="1" ht="15.75"/>
    <row r="2685" customFormat="1" ht="15.75"/>
    <row r="2686" customFormat="1" ht="15.75"/>
    <row r="2687" customFormat="1" ht="15.75"/>
    <row r="2688" customFormat="1" ht="15.75"/>
    <row r="2689" customFormat="1" ht="15.75"/>
    <row r="2690" customFormat="1" ht="15.75"/>
    <row r="2691" customFormat="1" ht="15.75"/>
    <row r="2692" customFormat="1" ht="15.75"/>
    <row r="2693" customFormat="1" ht="15.75"/>
    <row r="2694" customFormat="1" ht="15.75"/>
    <row r="2695" customFormat="1" ht="15.75"/>
    <row r="2696" customFormat="1" ht="15.75"/>
    <row r="2697" customFormat="1" ht="15.75"/>
    <row r="2698" customFormat="1" ht="15.75"/>
    <row r="2699" customFormat="1" ht="15.75"/>
    <row r="2700" customFormat="1" ht="15.75"/>
    <row r="2701" customFormat="1" ht="15.75"/>
    <row r="2702" customFormat="1" ht="15.75"/>
    <row r="2703" customFormat="1" ht="15.75"/>
    <row r="2704" customFormat="1" ht="15.75"/>
    <row r="2705" customFormat="1" ht="15.75"/>
    <row r="2706" customFormat="1" ht="15.75"/>
    <row r="2707" customFormat="1" ht="15.75"/>
    <row r="2708" customFormat="1" ht="15.75"/>
    <row r="2709" customFormat="1" ht="15.75"/>
    <row r="2710" customFormat="1" ht="15.75"/>
    <row r="2711" customFormat="1" ht="15.75"/>
    <row r="2712" customFormat="1" ht="15.75"/>
    <row r="2713" customFormat="1" ht="15.75"/>
    <row r="2714" customFormat="1" ht="15.75"/>
    <row r="2715" customFormat="1" ht="15.75"/>
    <row r="2716" customFormat="1" ht="15.75"/>
    <row r="2717" customFormat="1" ht="15.75"/>
    <row r="2718" customFormat="1" ht="15.75"/>
    <row r="2719" customFormat="1" ht="15.75"/>
    <row r="2720" customFormat="1" ht="15.75"/>
    <row r="2721" customFormat="1" ht="15.75"/>
    <row r="2722" customFormat="1" ht="15.75"/>
    <row r="2723" customFormat="1" ht="15.75"/>
    <row r="2724" customFormat="1" ht="15.75"/>
    <row r="2725" customFormat="1" ht="15.75"/>
    <row r="2726" customFormat="1" ht="15.75"/>
    <row r="2727" customFormat="1" ht="15.75"/>
    <row r="2728" customFormat="1" ht="15.75"/>
    <row r="2729" customFormat="1" ht="15.75"/>
    <row r="2730" customFormat="1" ht="15.75"/>
    <row r="2731" customFormat="1" ht="15.75"/>
    <row r="2732" customFormat="1" ht="15.75"/>
    <row r="2733" customFormat="1" ht="15.75"/>
    <row r="2734" customFormat="1" ht="15.75"/>
    <row r="2735" customFormat="1" ht="15.75"/>
    <row r="2736" customFormat="1" ht="15.75"/>
    <row r="2737" customFormat="1" ht="15.75"/>
    <row r="2738" customFormat="1" ht="15.75"/>
    <row r="2739" customFormat="1" ht="15.75"/>
    <row r="2740" customFormat="1" ht="15.75"/>
    <row r="2741" customFormat="1" ht="15.75"/>
    <row r="2742" customFormat="1" ht="15.75"/>
    <row r="2743" customFormat="1" ht="15.75"/>
    <row r="2744" customFormat="1" ht="15.75"/>
    <row r="2745" customFormat="1" ht="15.75"/>
    <row r="2746" customFormat="1" ht="15.75"/>
    <row r="2747" customFormat="1" ht="15.75"/>
    <row r="2748" customFormat="1" ht="15.75"/>
    <row r="2749" customFormat="1" ht="15.75"/>
    <row r="2750" customFormat="1" ht="15.75"/>
    <row r="2751" customFormat="1" ht="15.75"/>
    <row r="2752" customFormat="1" ht="15.75"/>
    <row r="2753" customFormat="1" ht="15.75"/>
    <row r="2754" customFormat="1" ht="15.75"/>
    <row r="2755" customFormat="1" ht="15.75"/>
    <row r="2756" customFormat="1" ht="15.75"/>
    <row r="2757" customFormat="1" ht="15.75"/>
    <row r="2758" customFormat="1" ht="15.75"/>
    <row r="2759" customFormat="1" ht="15.75"/>
    <row r="2760" customFormat="1" ht="15.75"/>
    <row r="2761" customFormat="1" ht="15.75"/>
    <row r="2762" customFormat="1" ht="15.75"/>
    <row r="2763" customFormat="1" ht="15.75"/>
    <row r="2764" customFormat="1" ht="15.75"/>
    <row r="2765" customFormat="1" ht="15.75"/>
    <row r="2766" customFormat="1" ht="15.75"/>
    <row r="2767" customFormat="1" ht="15.75"/>
    <row r="2768" customFormat="1" ht="15.75"/>
    <row r="2769" customFormat="1" ht="15.75"/>
    <row r="2770" customFormat="1" ht="15.75"/>
    <row r="2771" customFormat="1" ht="15.75"/>
    <row r="2772" customFormat="1" ht="15.75"/>
    <row r="2773" customFormat="1" ht="15.75"/>
    <row r="2774" customFormat="1" ht="15.75"/>
    <row r="2775" customFormat="1" ht="15.75"/>
    <row r="2776" customFormat="1" ht="15.75"/>
    <row r="2777" customFormat="1" ht="15.75"/>
    <row r="2778" customFormat="1" ht="15.75"/>
    <row r="2779" customFormat="1" ht="15.75"/>
    <row r="2780" customFormat="1" ht="15.75"/>
    <row r="2781" customFormat="1" ht="15.75"/>
    <row r="2782" customFormat="1" ht="15.75"/>
    <row r="2783" customFormat="1" ht="15.75"/>
    <row r="2784" customFormat="1" ht="15.75"/>
    <row r="2785" customFormat="1" ht="15.75"/>
    <row r="2786" customFormat="1" ht="15.75"/>
    <row r="2787" customFormat="1" ht="15.75"/>
    <row r="2788" customFormat="1" ht="15.75"/>
    <row r="2789" customFormat="1" ht="15.75"/>
    <row r="2790" customFormat="1" ht="15.75"/>
    <row r="2791" customFormat="1" ht="15.75"/>
    <row r="2792" customFormat="1" ht="15.75"/>
    <row r="2793" customFormat="1" ht="15.75"/>
    <row r="2794" customFormat="1" ht="15.75"/>
    <row r="2795" customFormat="1" ht="15.75"/>
    <row r="2796" customFormat="1" ht="15.75"/>
    <row r="2797" customFormat="1" ht="15.75"/>
    <row r="2798" customFormat="1" ht="15.75"/>
    <row r="2799" customFormat="1" ht="15.75"/>
    <row r="2800" customFormat="1" ht="15.75"/>
    <row r="2801" customFormat="1" ht="15.75"/>
    <row r="2802" customFormat="1" ht="15.75"/>
    <row r="2803" customFormat="1" ht="15.75"/>
    <row r="2804" customFormat="1" ht="15.75"/>
    <row r="2805" customFormat="1" ht="15.75"/>
    <row r="2806" customFormat="1" ht="15.75"/>
    <row r="2807" customFormat="1" ht="15.75"/>
    <row r="2808" customFormat="1" ht="15.75"/>
    <row r="2809" customFormat="1" ht="15.75"/>
    <row r="2810" customFormat="1" ht="15.75"/>
    <row r="2811" customFormat="1" ht="15.75"/>
    <row r="2812" customFormat="1" ht="15.75"/>
    <row r="2813" customFormat="1" ht="15.75"/>
    <row r="2814" customFormat="1" ht="15.75"/>
    <row r="2815" customFormat="1" ht="15.75"/>
    <row r="2816" customFormat="1" ht="15.75"/>
    <row r="2817" customFormat="1" ht="15.75"/>
    <row r="2818" customFormat="1" ht="15.75"/>
    <row r="2819" customFormat="1" ht="15.75"/>
    <row r="2820" customFormat="1" ht="15.75"/>
    <row r="2821" customFormat="1" ht="15.75"/>
    <row r="2822" customFormat="1" ht="15.75"/>
    <row r="2823" customFormat="1" ht="15.75"/>
    <row r="2824" customFormat="1" ht="15.75"/>
    <row r="2825" customFormat="1" ht="15.75"/>
    <row r="2826" customFormat="1" ht="15.75"/>
    <row r="2827" customFormat="1" ht="15.75"/>
    <row r="2828" customFormat="1" ht="15.75"/>
    <row r="2829" customFormat="1" ht="15.75"/>
    <row r="2830" customFormat="1" ht="15.75"/>
    <row r="2831" customFormat="1" ht="15.75"/>
    <row r="2832" customFormat="1" ht="15.75"/>
    <row r="2833" customFormat="1" ht="15.75"/>
    <row r="2834" customFormat="1" ht="15.75"/>
    <row r="2835" customFormat="1" ht="15.75"/>
    <row r="2836" customFormat="1" ht="15.75"/>
    <row r="2837" customFormat="1" ht="15.75"/>
    <row r="2838" customFormat="1" ht="15.75"/>
    <row r="2839" customFormat="1" ht="15.75"/>
    <row r="2840" customFormat="1" ht="15.75"/>
    <row r="2841" customFormat="1" ht="15.75"/>
    <row r="2842" customFormat="1" ht="15.75"/>
    <row r="2843" customFormat="1" ht="15.75"/>
    <row r="2844" customFormat="1" ht="15.75"/>
    <row r="2845" customFormat="1" ht="15.75"/>
    <row r="2846" customFormat="1" ht="15.75"/>
    <row r="2847" customFormat="1" ht="15.75"/>
    <row r="2848" customFormat="1" ht="15.75"/>
    <row r="2849" customFormat="1" ht="15.75"/>
    <row r="2850" customFormat="1" ht="15.75"/>
    <row r="2851" customFormat="1" ht="15.75"/>
    <row r="2852" customFormat="1" ht="15.75"/>
    <row r="2853" customFormat="1" ht="15.75"/>
    <row r="2854" customFormat="1" ht="15.75"/>
    <row r="2855" customFormat="1" ht="15.75"/>
    <row r="2856" customFormat="1" ht="15.75"/>
    <row r="2857" customFormat="1" ht="15.75"/>
    <row r="2858" customFormat="1" ht="15.75"/>
    <row r="2859" customFormat="1" ht="15.75"/>
    <row r="2860" customFormat="1" ht="15.75"/>
    <row r="2861" customFormat="1" ht="15.75"/>
    <row r="2862" customFormat="1" ht="15.75"/>
    <row r="2863" customFormat="1" ht="15.75"/>
    <row r="2864" customFormat="1" ht="15.75"/>
    <row r="2865" customFormat="1" ht="15.75"/>
    <row r="2866" customFormat="1" ht="15.75"/>
    <row r="2867" customFormat="1" ht="15.75"/>
    <row r="2868" customFormat="1" ht="15.75"/>
    <row r="2869" customFormat="1" ht="15.75"/>
    <row r="2870" customFormat="1" ht="15.75"/>
    <row r="2871" customFormat="1" ht="15.75"/>
    <row r="2872" customFormat="1" ht="15.75"/>
    <row r="2873" customFormat="1" ht="15.75"/>
    <row r="2874" customFormat="1" ht="15.75"/>
    <row r="2875" customFormat="1" ht="15.75"/>
    <row r="2876" customFormat="1" ht="15.75"/>
    <row r="2877" customFormat="1" ht="15.75"/>
    <row r="2878" customFormat="1" ht="15.75"/>
    <row r="2879" customFormat="1" ht="15.75"/>
    <row r="2880" customFormat="1" ht="15.75"/>
    <row r="2881" customFormat="1" ht="15.75"/>
    <row r="2882" customFormat="1" ht="15.75"/>
    <row r="2883" customFormat="1" ht="15.75"/>
    <row r="2884" customFormat="1" ht="15.75"/>
    <row r="2885" customFormat="1" ht="15.75"/>
    <row r="2886" customFormat="1" ht="15.75"/>
    <row r="2887" customFormat="1" ht="15.75"/>
    <row r="2888" customFormat="1" ht="15.75"/>
    <row r="2889" customFormat="1" ht="15.75"/>
    <row r="2890" customFormat="1" ht="15.75"/>
    <row r="2891" customFormat="1" ht="15.75"/>
    <row r="2892" customFormat="1" ht="15.75"/>
    <row r="2893" customFormat="1" ht="15.75"/>
    <row r="2894" customFormat="1" ht="15.75"/>
    <row r="2895" customFormat="1" ht="15.75"/>
    <row r="2896" customFormat="1" ht="15.75"/>
    <row r="2897" customFormat="1" ht="15.75"/>
    <row r="2898" customFormat="1" ht="15.75"/>
    <row r="2899" customFormat="1" ht="15.75"/>
    <row r="2900" customFormat="1" ht="15.75"/>
    <row r="2901" customFormat="1" ht="15.75"/>
    <row r="2902" customFormat="1" ht="15.75"/>
    <row r="2903" customFormat="1" ht="15.75"/>
    <row r="2904" customFormat="1" ht="15.75"/>
    <row r="2905" customFormat="1" ht="15.75"/>
    <row r="2906" customFormat="1" ht="15.75"/>
    <row r="2907" customFormat="1" ht="15.75"/>
    <row r="2908" customFormat="1" ht="15.75"/>
    <row r="2909" customFormat="1" ht="15.75"/>
    <row r="2910" customFormat="1" ht="15.75"/>
    <row r="2911" customFormat="1" ht="15.75"/>
    <row r="2912" customFormat="1" ht="15.75"/>
    <row r="2913" customFormat="1" ht="15.75"/>
    <row r="2914" customFormat="1" ht="15.75"/>
    <row r="2915" customFormat="1" ht="15.75"/>
    <row r="2916" customFormat="1" ht="15.75"/>
    <row r="2917" customFormat="1" ht="15.75"/>
    <row r="2918" customFormat="1" ht="15.75"/>
    <row r="2919" customFormat="1" ht="15.75"/>
    <row r="2920" customFormat="1" ht="15.75"/>
    <row r="2921" customFormat="1" ht="15.75"/>
    <row r="2922" customFormat="1" ht="15.75"/>
    <row r="2923" customFormat="1" ht="15.75"/>
    <row r="2924" customFormat="1" ht="15.75"/>
    <row r="2925" customFormat="1" ht="15.75"/>
    <row r="2926" customFormat="1" ht="15.75"/>
    <row r="2927" customFormat="1" ht="15.75"/>
    <row r="2928" customFormat="1" ht="15.75"/>
    <row r="2929" customFormat="1" ht="15.75"/>
    <row r="2930" customFormat="1" ht="15.75"/>
    <row r="2931" customFormat="1" ht="15.75"/>
    <row r="2932" customFormat="1" ht="15.75"/>
    <row r="2933" customFormat="1" ht="15.75"/>
    <row r="2934" customFormat="1" ht="15.75"/>
    <row r="2935" customFormat="1" ht="15.75"/>
    <row r="2936" customFormat="1" ht="15.75"/>
    <row r="2937" customFormat="1" ht="15.75"/>
    <row r="2938" customFormat="1" ht="15.75"/>
    <row r="2939" customFormat="1" ht="15.75"/>
    <row r="2940" customFormat="1" ht="15.75"/>
    <row r="2941" customFormat="1" ht="15.75"/>
    <row r="2942" customFormat="1" ht="15.75"/>
    <row r="2943" customFormat="1" ht="15.75"/>
    <row r="2944" customFormat="1" ht="15.75"/>
    <row r="2945" customFormat="1" ht="15.75"/>
    <row r="2946" customFormat="1" ht="15.75"/>
    <row r="2947" customFormat="1" ht="15.75"/>
    <row r="2948" customFormat="1" ht="15.75"/>
    <row r="2949" customFormat="1" ht="15.75"/>
    <row r="2950" customFormat="1" ht="15.75"/>
    <row r="2951" customFormat="1" ht="15.75"/>
    <row r="2952" customFormat="1" ht="15.75"/>
    <row r="2953" customFormat="1" ht="15.75"/>
    <row r="2954" customFormat="1" ht="15.75"/>
    <row r="2955" customFormat="1" ht="15.75"/>
    <row r="2956" customFormat="1" ht="15.75"/>
    <row r="2957" customFormat="1" ht="15.75"/>
    <row r="2958" customFormat="1" ht="15.75"/>
    <row r="2959" customFormat="1" ht="15.75"/>
    <row r="2960" customFormat="1" ht="15.75"/>
    <row r="2961" customFormat="1" ht="15.75"/>
    <row r="2962" customFormat="1" ht="15.75"/>
    <row r="2963" customFormat="1" ht="15.75"/>
    <row r="2964" customFormat="1" ht="15.75"/>
    <row r="2965" customFormat="1" ht="15.75"/>
    <row r="2966" customFormat="1" ht="15.75"/>
    <row r="2967" customFormat="1" ht="15.75"/>
    <row r="2968" customFormat="1" ht="15.75"/>
    <row r="2969" customFormat="1" ht="15.75"/>
    <row r="2970" customFormat="1" ht="15.75"/>
    <row r="2971" customFormat="1" ht="15.75"/>
    <row r="2972" customFormat="1" ht="15.75"/>
    <row r="2973" customFormat="1" ht="15.75"/>
    <row r="2974" customFormat="1" ht="15.75"/>
    <row r="2975" customFormat="1" ht="15.75"/>
    <row r="2976" customFormat="1" ht="15.75"/>
    <row r="2977" customFormat="1" ht="15.75"/>
    <row r="2978" customFormat="1" ht="15.75"/>
    <row r="2979" customFormat="1" ht="15.75"/>
    <row r="2980" customFormat="1" ht="15.75"/>
    <row r="2981" customFormat="1" ht="15.75"/>
    <row r="2982" customFormat="1" ht="15.75"/>
    <row r="2983" customFormat="1" ht="15.75"/>
    <row r="2984" customFormat="1" ht="15.75"/>
    <row r="2985" customFormat="1" ht="15.75"/>
    <row r="2986" customFormat="1" ht="15.75"/>
    <row r="2987" customFormat="1" ht="15.75"/>
    <row r="2988" customFormat="1" ht="15.75"/>
    <row r="2989" customFormat="1" ht="15.75"/>
    <row r="2990" customFormat="1" ht="15.75"/>
    <row r="2991" customFormat="1" ht="15.75"/>
    <row r="2992" customFormat="1" ht="15.75"/>
    <row r="2993" customFormat="1" ht="15.75"/>
    <row r="2994" customFormat="1" ht="15.75"/>
    <row r="2995" customFormat="1" ht="15.75"/>
    <row r="2996" customFormat="1" ht="15.75"/>
    <row r="2997" customFormat="1" ht="15.75"/>
    <row r="2998" customFormat="1" ht="15.75"/>
    <row r="2999" customFormat="1" ht="15.75"/>
    <row r="3000" customFormat="1" ht="15.75"/>
    <row r="3001" customFormat="1" ht="15.75"/>
    <row r="3002" customFormat="1" ht="15.75"/>
    <row r="3003" customFormat="1" ht="15.75"/>
    <row r="3004" customFormat="1" ht="15.75"/>
    <row r="3005" customFormat="1" ht="15.75"/>
    <row r="3006" customFormat="1" ht="15.75"/>
    <row r="3007" customFormat="1" ht="15.75"/>
    <row r="3008" customFormat="1" ht="15.75"/>
    <row r="3009" customFormat="1" ht="15.75"/>
    <row r="3010" customFormat="1" ht="15.75"/>
    <row r="3011" customFormat="1" ht="15.75"/>
    <row r="3012" customFormat="1" ht="15.75"/>
    <row r="3013" customFormat="1" ht="15.75"/>
    <row r="3014" customFormat="1" ht="15.75"/>
    <row r="3015" customFormat="1" ht="15.75"/>
    <row r="3016" customFormat="1" ht="15.75"/>
    <row r="3017" customFormat="1" ht="15.75"/>
    <row r="3018" customFormat="1" ht="15.75"/>
    <row r="3019" customFormat="1" ht="15.75"/>
    <row r="3020" customFormat="1" ht="15.75"/>
    <row r="3021" customFormat="1" ht="15.75"/>
    <row r="3022" customFormat="1" ht="15.75"/>
    <row r="3023" customFormat="1" ht="15.75"/>
    <row r="3024" customFormat="1" ht="15.75"/>
    <row r="3025" customFormat="1" ht="15.75"/>
    <row r="3026" customFormat="1" ht="15.75"/>
    <row r="3027" customFormat="1" ht="15.75"/>
    <row r="3028" customFormat="1" ht="15.75"/>
    <row r="3029" customFormat="1" ht="15.75"/>
    <row r="3030" customFormat="1" ht="15.75"/>
    <row r="3031" customFormat="1" ht="15.75"/>
    <row r="3032" customFormat="1" ht="15.75"/>
    <row r="3033" customFormat="1" ht="15.75"/>
    <row r="3034" customFormat="1" ht="15.75"/>
    <row r="3035" customFormat="1" ht="15.75"/>
    <row r="3036" customFormat="1" ht="15.75"/>
    <row r="3037" customFormat="1" ht="15.75"/>
    <row r="3038" customFormat="1" ht="15.75"/>
    <row r="3039" customFormat="1" ht="15.75"/>
    <row r="3040" customFormat="1" ht="15.75"/>
    <row r="3041" customFormat="1" ht="15.75"/>
    <row r="3042" customFormat="1" ht="15.75"/>
    <row r="3043" customFormat="1" ht="15.75"/>
    <row r="3044" customFormat="1" ht="15.75"/>
    <row r="3045" customFormat="1" ht="15.75"/>
    <row r="3046" customFormat="1" ht="15.75"/>
    <row r="3047" customFormat="1" ht="15.75"/>
    <row r="3048" customFormat="1" ht="15.75"/>
    <row r="3049" customFormat="1" ht="15.75"/>
    <row r="3050" customFormat="1" ht="15.75"/>
    <row r="3051" customFormat="1" ht="15.75"/>
    <row r="3052" customFormat="1" ht="15.75"/>
    <row r="3053" customFormat="1" ht="15.75"/>
    <row r="3054" customFormat="1" ht="15.75"/>
    <row r="3055" customFormat="1" ht="15.75"/>
    <row r="3056" customFormat="1" ht="15.75"/>
    <row r="3057" customFormat="1" ht="15.75"/>
    <row r="3058" customFormat="1" ht="15.75"/>
    <row r="3059" customFormat="1" ht="15.75"/>
    <row r="3060" customFormat="1" ht="15.75"/>
    <row r="3061" customFormat="1" ht="15.75"/>
    <row r="3062" customFormat="1" ht="15.75"/>
    <row r="3063" customFormat="1" ht="15.75"/>
    <row r="3064" customFormat="1" ht="15.75"/>
    <row r="3065" customFormat="1" ht="15.75"/>
    <row r="3066" customFormat="1" ht="15.75"/>
    <row r="3067" customFormat="1" ht="15.75"/>
    <row r="3068" customFormat="1" ht="15.75"/>
    <row r="3069" customFormat="1" ht="15.75"/>
    <row r="3070" customFormat="1" ht="15.75"/>
    <row r="3071" customFormat="1" ht="15.75"/>
    <row r="3072" customFormat="1" ht="15.75"/>
    <row r="3073" customFormat="1" ht="15.75"/>
    <row r="3074" customFormat="1" ht="15.75"/>
    <row r="3075" customFormat="1" ht="15.75"/>
    <row r="3076" customFormat="1" ht="15.75"/>
    <row r="3077" customFormat="1" ht="15.75"/>
    <row r="3078" customFormat="1" ht="15.75"/>
    <row r="3079" customFormat="1" ht="15.75"/>
    <row r="3080" customFormat="1" ht="15.75"/>
    <row r="3081" customFormat="1" ht="15.75"/>
    <row r="3082" customFormat="1" ht="15.75"/>
    <row r="3083" customFormat="1" ht="15.75"/>
    <row r="3084" customFormat="1" ht="15.75"/>
    <row r="3085" customFormat="1" ht="15.75"/>
    <row r="3086" customFormat="1" ht="15.75"/>
    <row r="3087" customFormat="1" ht="15.75"/>
    <row r="3088" customFormat="1" ht="15.75"/>
    <row r="3089" customFormat="1" ht="15.75"/>
    <row r="3090" customFormat="1" ht="15.75"/>
    <row r="3091" customFormat="1" ht="15.75"/>
    <row r="3092" customFormat="1" ht="15.75"/>
    <row r="3093" customFormat="1" ht="15.75"/>
    <row r="3094" customFormat="1" ht="15.75"/>
    <row r="3095" customFormat="1" ht="15.75"/>
    <row r="3096" customFormat="1" ht="15.75"/>
    <row r="3097" customFormat="1" ht="15.75"/>
    <row r="3098" customFormat="1" ht="15.75"/>
    <row r="3099" customFormat="1" ht="15.75"/>
    <row r="3100" customFormat="1" ht="15.75"/>
    <row r="3101" customFormat="1" ht="15.75"/>
    <row r="3102" customFormat="1" ht="15.75"/>
    <row r="3103" customFormat="1" ht="15.75"/>
    <row r="3104" customFormat="1" ht="15.75"/>
    <row r="3105" customFormat="1" ht="15.75"/>
    <row r="3106" customFormat="1" ht="15.75"/>
    <row r="3107" customFormat="1" ht="15.75"/>
    <row r="3108" customFormat="1" ht="15.75"/>
    <row r="3109" customFormat="1" ht="15.75"/>
    <row r="3110" customFormat="1" ht="15.75"/>
    <row r="3111" customFormat="1" ht="15.75"/>
    <row r="3112" customFormat="1" ht="15.75"/>
    <row r="3113" customFormat="1" ht="15.75"/>
    <row r="3114" customFormat="1" ht="15.75"/>
    <row r="3115" customFormat="1" ht="15.75"/>
    <row r="3116" customFormat="1" ht="15.75"/>
    <row r="3117" customFormat="1" ht="15.75"/>
    <row r="3118" customFormat="1" ht="15.75"/>
    <row r="3119" customFormat="1" ht="15.75"/>
    <row r="3120" customFormat="1" ht="15.75"/>
    <row r="3121" customFormat="1" ht="15.75"/>
    <row r="3122" customFormat="1" ht="15.75"/>
    <row r="3123" customFormat="1" ht="15.75"/>
    <row r="3124" customFormat="1" ht="15.75"/>
    <row r="3125" customFormat="1" ht="15.75"/>
    <row r="3126" customFormat="1" ht="15.75"/>
    <row r="3127" customFormat="1" ht="15.75"/>
    <row r="3128" customFormat="1" ht="15.75"/>
    <row r="3129" customFormat="1" ht="15.75"/>
    <row r="3130" customFormat="1" ht="15.75"/>
    <row r="3131" customFormat="1" ht="15.75"/>
    <row r="3132" customFormat="1" ht="15.75"/>
    <row r="3133" customFormat="1" ht="15.75"/>
    <row r="3134" customFormat="1" ht="15.75"/>
    <row r="3135" customFormat="1" ht="15.75"/>
    <row r="3136" customFormat="1" ht="15.75"/>
    <row r="3137" customFormat="1" ht="15.75"/>
    <row r="3138" customFormat="1" ht="15.75"/>
    <row r="3139" customFormat="1" ht="15.75"/>
    <row r="3140" customFormat="1" ht="15.75"/>
    <row r="3141" customFormat="1" ht="15.75"/>
    <row r="3142" customFormat="1" ht="15.75"/>
    <row r="3143" customFormat="1" ht="15.75"/>
    <row r="3144" customFormat="1" ht="15.75"/>
    <row r="3145" customFormat="1" ht="15.75"/>
    <row r="3146" customFormat="1" ht="15.75"/>
    <row r="3147" customFormat="1" ht="15.75"/>
    <row r="3148" customFormat="1" ht="15.75"/>
    <row r="3149" customFormat="1" ht="15.75"/>
    <row r="3150" customFormat="1" ht="15.75"/>
    <row r="3151" customFormat="1" ht="15.75"/>
    <row r="3152" customFormat="1" ht="15.75"/>
    <row r="3153" customFormat="1" ht="15.75"/>
    <row r="3154" customFormat="1" ht="15.75"/>
    <row r="3155" customFormat="1" ht="15.75"/>
    <row r="3156" customFormat="1" ht="15.75"/>
    <row r="3157" customFormat="1" ht="15.75"/>
    <row r="3158" customFormat="1" ht="15.75"/>
    <row r="3159" customFormat="1" ht="15.75"/>
    <row r="3160" customFormat="1" ht="15.75"/>
    <row r="3161" customFormat="1" ht="15.75"/>
    <row r="3162" customFormat="1" ht="15.75"/>
    <row r="3163" customFormat="1" ht="15.75"/>
    <row r="3164" customFormat="1" ht="15.75"/>
    <row r="3165" customFormat="1" ht="15.75"/>
    <row r="3166" customFormat="1" ht="15.75"/>
    <row r="3167" customFormat="1" ht="15.75"/>
    <row r="3168" customFormat="1" ht="15.75"/>
    <row r="3169" customFormat="1" ht="15.75"/>
    <row r="3170" customFormat="1" ht="15.75"/>
    <row r="3171" customFormat="1" ht="15.75"/>
    <row r="3172" customFormat="1" ht="15.75"/>
    <row r="3173" customFormat="1" ht="15.75"/>
    <row r="3174" customFormat="1" ht="15.75"/>
    <row r="3175" customFormat="1" ht="15.75"/>
    <row r="3176" customFormat="1" ht="15.75"/>
    <row r="3177" customFormat="1" ht="15.75"/>
    <row r="3178" customFormat="1" ht="15.75"/>
    <row r="3179" customFormat="1" ht="15.75"/>
    <row r="3180" customFormat="1" ht="15.75"/>
    <row r="3181" customFormat="1" ht="15.75"/>
    <row r="3182" customFormat="1" ht="15.75"/>
    <row r="3183" customFormat="1" ht="15.75"/>
    <row r="3184" customFormat="1" ht="15.75"/>
    <row r="3185" customFormat="1" ht="15.75"/>
    <row r="3186" customFormat="1" ht="15.75"/>
    <row r="3187" customFormat="1" ht="15.75"/>
    <row r="3188" customFormat="1" ht="15.75"/>
    <row r="3189" customFormat="1" ht="15.75"/>
    <row r="3190" customFormat="1" ht="15.75"/>
    <row r="3191" customFormat="1" ht="15.75"/>
    <row r="3192" customFormat="1" ht="15.75"/>
    <row r="3193" customFormat="1" ht="15.75"/>
    <row r="3194" customFormat="1" ht="15.75"/>
    <row r="3195" customFormat="1" ht="15.75"/>
    <row r="3196" customFormat="1" ht="15.75"/>
    <row r="3197" customFormat="1" ht="15.75"/>
    <row r="3198" customFormat="1" ht="15.75"/>
    <row r="3199" customFormat="1" ht="15.75"/>
    <row r="3200" customFormat="1" ht="15.75"/>
    <row r="3201" customFormat="1" ht="15.75"/>
    <row r="3202" customFormat="1" ht="15.75"/>
    <row r="3203" customFormat="1" ht="15.75"/>
    <row r="3204" customFormat="1" ht="15.75"/>
    <row r="3205" customFormat="1" ht="15.75"/>
    <row r="3206" customFormat="1" ht="15.75"/>
    <row r="3207" customFormat="1" ht="15.75"/>
    <row r="3208" customFormat="1" ht="15.75"/>
    <row r="3209" customFormat="1" ht="15.75"/>
    <row r="3210" customFormat="1" ht="15.75"/>
    <row r="3211" customFormat="1" ht="15.75"/>
    <row r="3212" customFormat="1" ht="15.75"/>
    <row r="3213" customFormat="1" ht="15.75"/>
    <row r="3214" customFormat="1" ht="15.75"/>
    <row r="3215" customFormat="1" ht="15.75"/>
    <row r="3216" customFormat="1" ht="15.75"/>
    <row r="3217" customFormat="1" ht="15.75"/>
    <row r="3218" customFormat="1" ht="15.75"/>
    <row r="3219" customFormat="1" ht="15.75"/>
    <row r="3220" customFormat="1" ht="15.75"/>
    <row r="3221" customFormat="1" ht="15.75"/>
    <row r="3222" customFormat="1" ht="15.75"/>
    <row r="3223" customFormat="1" ht="15.75"/>
    <row r="3224" customFormat="1" ht="15.75"/>
    <row r="3225" customFormat="1" ht="15.75"/>
    <row r="3226" customFormat="1" ht="15.75"/>
    <row r="3227" customFormat="1" ht="15.75"/>
    <row r="3228" customFormat="1" ht="15.75"/>
    <row r="3229" customFormat="1" ht="15.75"/>
    <row r="3230" customFormat="1" ht="15.75"/>
    <row r="3231" customFormat="1" ht="15.75"/>
    <row r="3232" customFormat="1" ht="15.75"/>
    <row r="3233" customFormat="1" ht="15.75"/>
    <row r="3234" customFormat="1" ht="15.75"/>
    <row r="3235" customFormat="1" ht="15.75"/>
    <row r="3236" customFormat="1" ht="15.75"/>
    <row r="3237" customFormat="1" ht="15.75"/>
    <row r="3238" customFormat="1" ht="15.75"/>
    <row r="3239" customFormat="1" ht="15.75"/>
    <row r="3240" customFormat="1" ht="15.75"/>
    <row r="3241" customFormat="1" ht="15.75"/>
    <row r="3242" customFormat="1" ht="15.75"/>
    <row r="3243" customFormat="1" ht="15.75"/>
    <row r="3244" customFormat="1" ht="15.75"/>
    <row r="3245" customFormat="1" ht="15.75"/>
    <row r="3246" customFormat="1" ht="15.75"/>
    <row r="3247" customFormat="1" ht="15.75"/>
    <row r="3248" customFormat="1" ht="15.75"/>
    <row r="3249" customFormat="1" ht="15.75"/>
    <row r="3250" customFormat="1" ht="15.75"/>
    <row r="3251" customFormat="1" ht="15.75"/>
    <row r="3252" customFormat="1" ht="15.75"/>
    <row r="3253" customFormat="1" ht="15.75"/>
    <row r="3254" customFormat="1" ht="15.75"/>
    <row r="3255" customFormat="1" ht="15.75"/>
    <row r="3256" customFormat="1" ht="15.75"/>
    <row r="3257" customFormat="1" ht="15.75"/>
    <row r="3258" customFormat="1" ht="15.75"/>
    <row r="3259" customFormat="1" ht="15.75"/>
    <row r="3260" customFormat="1" ht="15.75"/>
    <row r="3261" customFormat="1" ht="15.75"/>
    <row r="3262" customFormat="1" ht="15.75"/>
    <row r="3263" customFormat="1" ht="15.75"/>
    <row r="3264" customFormat="1" ht="15.75"/>
    <row r="3265" customFormat="1" ht="15.75"/>
    <row r="3266" customFormat="1" ht="15.75"/>
    <row r="3267" customFormat="1" ht="15.75"/>
    <row r="3268" customFormat="1" ht="15.75"/>
    <row r="3269" customFormat="1" ht="15.75"/>
    <row r="3270" customFormat="1" ht="15.75"/>
    <row r="3271" customFormat="1" ht="15.75"/>
    <row r="3272" customFormat="1" ht="15.75"/>
    <row r="3273" customFormat="1" ht="15.75"/>
    <row r="3274" customFormat="1" ht="15.75"/>
    <row r="3275" customFormat="1" ht="15.75"/>
    <row r="3276" customFormat="1" ht="15.75"/>
    <row r="3277" customFormat="1" ht="15.75"/>
    <row r="3278" customFormat="1" ht="15.75"/>
    <row r="3279" customFormat="1" ht="15.75"/>
    <row r="3280" customFormat="1" ht="15.75"/>
    <row r="3281" customFormat="1" ht="15.75"/>
    <row r="3282" customFormat="1" ht="15.75"/>
    <row r="3283" customFormat="1" ht="15.75"/>
    <row r="3284" customFormat="1" ht="15.75"/>
    <row r="3285" customFormat="1" ht="15.75"/>
    <row r="3286" customFormat="1" ht="15.75"/>
    <row r="3287" customFormat="1" ht="15.75"/>
    <row r="3288" customFormat="1" ht="15.75"/>
    <row r="3289" customFormat="1" ht="15.75"/>
    <row r="3290" customFormat="1" ht="15.75"/>
    <row r="3291" customFormat="1" ht="15.75"/>
    <row r="3292" customFormat="1" ht="15.75"/>
    <row r="3293" customFormat="1" ht="15.75"/>
    <row r="3294" customFormat="1" ht="15.75"/>
    <row r="3295" customFormat="1" ht="15.75"/>
    <row r="3296" customFormat="1" ht="15.75"/>
    <row r="3297" customFormat="1" ht="15.75"/>
    <row r="3298" customFormat="1" ht="15.75"/>
    <row r="3299" customFormat="1" ht="15.75"/>
    <row r="3300" customFormat="1" ht="15.75"/>
    <row r="3301" customFormat="1" ht="15.75"/>
    <row r="3302" customFormat="1" ht="15.75"/>
    <row r="3303" customFormat="1" ht="15.75"/>
    <row r="3304" customFormat="1" ht="15.75"/>
    <row r="3305" customFormat="1" ht="15.75"/>
    <row r="3306" customFormat="1" ht="15.75"/>
    <row r="3307" customFormat="1" ht="15.75"/>
    <row r="3308" customFormat="1" ht="15.75"/>
    <row r="3309" customFormat="1" ht="15.75"/>
    <row r="3310" customFormat="1" ht="15.75"/>
    <row r="3311" customFormat="1" ht="15.75"/>
    <row r="3312" customFormat="1" ht="15.75"/>
    <row r="3313" customFormat="1" ht="15.75"/>
    <row r="3314" customFormat="1" ht="15.75"/>
    <row r="3315" customFormat="1" ht="15.75"/>
    <row r="3316" customFormat="1" ht="15.75"/>
    <row r="3317" customFormat="1" ht="15.75"/>
    <row r="3318" customFormat="1" ht="15.75"/>
    <row r="3319" customFormat="1" ht="15.75"/>
    <row r="3320" customFormat="1" ht="15.75"/>
    <row r="3321" customFormat="1" ht="15.75"/>
    <row r="3322" customFormat="1" ht="15.75"/>
    <row r="3323" customFormat="1" ht="15.75"/>
    <row r="3324" customFormat="1" ht="15.75"/>
    <row r="3325" customFormat="1" ht="15.75"/>
    <row r="3326" customFormat="1" ht="15.75"/>
    <row r="3327" customFormat="1" ht="15.75"/>
    <row r="3328" customFormat="1" ht="15.75"/>
    <row r="3329" customFormat="1" ht="15.75"/>
    <row r="3330" customFormat="1" ht="15.75"/>
    <row r="3331" customFormat="1" ht="15.75"/>
    <row r="3332" customFormat="1" ht="15.75"/>
    <row r="3333" customFormat="1" ht="15.75"/>
    <row r="3334" customFormat="1" ht="15.75"/>
    <row r="3335" customFormat="1" ht="15.75"/>
    <row r="3336" customFormat="1" ht="15.75"/>
    <row r="3337" customFormat="1" ht="15.75"/>
    <row r="3338" customFormat="1" ht="15.75"/>
    <row r="3339" customFormat="1" ht="15.75"/>
    <row r="3340" customFormat="1" ht="15.75"/>
    <row r="3341" customFormat="1" ht="15.75"/>
    <row r="3342" customFormat="1" ht="15.75"/>
    <row r="3343" customFormat="1" ht="15.75"/>
    <row r="3344" customFormat="1" ht="15.75"/>
    <row r="3345" customFormat="1" ht="15.75"/>
    <row r="3346" customFormat="1" ht="15.75"/>
    <row r="3347" customFormat="1" ht="15.75"/>
    <row r="3348" customFormat="1" ht="15.75"/>
    <row r="3349" customFormat="1" ht="15.75"/>
    <row r="3350" customFormat="1" ht="15.75"/>
    <row r="3351" customFormat="1" ht="15.75"/>
    <row r="3352" customFormat="1" ht="15.75"/>
    <row r="3353" customFormat="1" ht="15.75"/>
    <row r="3354" customFormat="1" ht="15.75"/>
    <row r="3355" customFormat="1" ht="15.75"/>
    <row r="3356" customFormat="1" ht="15.75"/>
    <row r="3357" customFormat="1" ht="15.75"/>
    <row r="3358" customFormat="1" ht="15.75"/>
    <row r="3359" customFormat="1" ht="15.75"/>
    <row r="3360" customFormat="1" ht="15.75"/>
    <row r="3361" customFormat="1" ht="15.75"/>
    <row r="3362" customFormat="1" ht="15.75"/>
    <row r="3363" customFormat="1" ht="15.75"/>
    <row r="3364" customFormat="1" ht="15.75"/>
    <row r="3365" customFormat="1" ht="15.75"/>
    <row r="3366" customFormat="1" ht="15.75"/>
    <row r="3367" customFormat="1" ht="15.75"/>
    <row r="3368" customFormat="1" ht="15.75"/>
    <row r="3369" customFormat="1" ht="15.75"/>
    <row r="3370" customFormat="1" ht="15.75"/>
    <row r="3371" customFormat="1" ht="15.75"/>
    <row r="3372" customFormat="1" ht="15.75"/>
    <row r="3373" customFormat="1" ht="15.75"/>
    <row r="3374" customFormat="1" ht="15.75"/>
    <row r="3375" customFormat="1" ht="15.75"/>
    <row r="3376" customFormat="1" ht="15.75"/>
    <row r="3377" customFormat="1" ht="15.75"/>
    <row r="3378" customFormat="1" ht="15.75"/>
    <row r="3379" customFormat="1" ht="15.75"/>
    <row r="3380" customFormat="1" ht="15.75"/>
    <row r="3381" customFormat="1" ht="15.75"/>
    <row r="3382" customFormat="1" ht="15.75"/>
    <row r="3383" customFormat="1" ht="15.75"/>
    <row r="3384" customFormat="1" ht="15.75"/>
    <row r="3385" customFormat="1" ht="15.75"/>
    <row r="3386" customFormat="1" ht="15.75"/>
    <row r="3387" customFormat="1" ht="15.75"/>
    <row r="3388" customFormat="1" ht="15.75"/>
    <row r="3389" customFormat="1" ht="15.75"/>
    <row r="3390" customFormat="1" ht="15.75"/>
    <row r="3391" customFormat="1" ht="15.75"/>
    <row r="3392" customFormat="1" ht="15.75"/>
    <row r="3393" customFormat="1" ht="15.75"/>
    <row r="3394" customFormat="1" ht="15.75"/>
    <row r="3395" customFormat="1" ht="15.75"/>
    <row r="3396" customFormat="1" ht="15.75"/>
    <row r="3397" customFormat="1" ht="15.75"/>
    <row r="3398" customFormat="1" ht="15.75"/>
    <row r="3399" customFormat="1" ht="15.75"/>
    <row r="3400" customFormat="1" ht="15.75"/>
    <row r="3401" customFormat="1" ht="15.75"/>
    <row r="3402" customFormat="1" ht="15.75"/>
    <row r="3403" customFormat="1" ht="15.75"/>
    <row r="3404" customFormat="1" ht="15.75"/>
    <row r="3405" customFormat="1" ht="15.75"/>
    <row r="3406" customFormat="1" ht="15.75"/>
    <row r="3407" customFormat="1" ht="15.75"/>
    <row r="3408" customFormat="1" ht="15.75"/>
    <row r="3409" customFormat="1" ht="15.75"/>
    <row r="3410" customFormat="1" ht="15.75"/>
    <row r="3411" customFormat="1" ht="15.75"/>
    <row r="3412" customFormat="1" ht="15.75"/>
    <row r="3413" customFormat="1" ht="15.75"/>
    <row r="3414" customFormat="1" ht="15.75"/>
    <row r="3415" customFormat="1" ht="15.75"/>
    <row r="3416" customFormat="1" ht="15.75"/>
    <row r="3417" customFormat="1" ht="15.75"/>
    <row r="3418" customFormat="1" ht="15.75"/>
    <row r="3419" customFormat="1" ht="15.75"/>
    <row r="3420" customFormat="1" ht="15.75"/>
    <row r="3421" customFormat="1" ht="15.75"/>
    <row r="3422" customFormat="1" ht="15.75"/>
    <row r="3423" customFormat="1" ht="15.75"/>
    <row r="3424" customFormat="1" ht="15.75"/>
    <row r="3425" customFormat="1" ht="15.75"/>
    <row r="3426" customFormat="1" ht="15.75"/>
    <row r="3427" customFormat="1" ht="15.75"/>
    <row r="3428" customFormat="1" ht="15.75"/>
    <row r="3429" customFormat="1" ht="15.75"/>
    <row r="3430" customFormat="1" ht="15.75"/>
    <row r="3431" customFormat="1" ht="15.75"/>
    <row r="3432" customFormat="1" ht="15.75"/>
    <row r="3433" customFormat="1" ht="15.75"/>
    <row r="3434" customFormat="1" ht="15.75"/>
    <row r="3435" customFormat="1" ht="15.75"/>
    <row r="3436" customFormat="1" ht="15.75"/>
    <row r="3437" customFormat="1" ht="15.75"/>
    <row r="3438" customFormat="1" ht="15.75"/>
    <row r="3439" customFormat="1" ht="15.75"/>
    <row r="3440" customFormat="1" ht="15.75"/>
    <row r="3441" customFormat="1" ht="15.75"/>
    <row r="3442" customFormat="1" ht="15.75"/>
    <row r="3443" customFormat="1" ht="15.75"/>
    <row r="3444" customFormat="1" ht="15.75"/>
    <row r="3445" customFormat="1" ht="15.75"/>
    <row r="3446" customFormat="1" ht="15.75"/>
    <row r="3447" customFormat="1" ht="15.75"/>
    <row r="3448" customFormat="1" ht="15.75"/>
    <row r="3449" customFormat="1" ht="15.75"/>
    <row r="3450" customFormat="1" ht="15.75"/>
    <row r="3451" customFormat="1" ht="15.75"/>
    <row r="3452" customFormat="1" ht="15.75"/>
    <row r="3453" customFormat="1" ht="15.75"/>
    <row r="3454" customFormat="1" ht="15.75"/>
    <row r="3455" customFormat="1" ht="15.75"/>
    <row r="3456" customFormat="1" ht="15.75"/>
    <row r="3457" customFormat="1" ht="15.75"/>
    <row r="3458" customFormat="1" ht="15.75"/>
    <row r="3459" customFormat="1" ht="15.75"/>
    <row r="3460" customFormat="1" ht="15.75"/>
    <row r="3461" customFormat="1" ht="15.75"/>
    <row r="3462" customFormat="1" ht="15.75"/>
    <row r="3463" customFormat="1" ht="15.75"/>
    <row r="3464" customFormat="1" ht="15.75"/>
    <row r="3465" customFormat="1" ht="15.75"/>
    <row r="3466" customFormat="1" ht="15.75"/>
    <row r="3467" customFormat="1" ht="15.75"/>
    <row r="3468" customFormat="1" ht="15.75"/>
    <row r="3469" customFormat="1" ht="15.75"/>
    <row r="3470" customFormat="1" ht="15.75"/>
    <row r="3471" customFormat="1" ht="15.75"/>
    <row r="3472" customFormat="1" ht="15.75"/>
    <row r="3473" customFormat="1" ht="15.75"/>
    <row r="3474" customFormat="1" ht="15.75"/>
    <row r="3475" customFormat="1" ht="15.75"/>
    <row r="3476" customFormat="1" ht="15.75"/>
    <row r="3477" customFormat="1" ht="15.75"/>
    <row r="3478" customFormat="1" ht="15.75"/>
    <row r="3479" customFormat="1" ht="15.75"/>
    <row r="3480" customFormat="1" ht="15.75"/>
    <row r="3481" customFormat="1" ht="15.75"/>
    <row r="3482" customFormat="1" ht="15.75"/>
    <row r="3483" customFormat="1" ht="15.75"/>
    <row r="3484" customFormat="1" ht="15.75"/>
    <row r="3485" customFormat="1" ht="15.75"/>
    <row r="3486" customFormat="1" ht="15.75"/>
    <row r="3487" customFormat="1" ht="15.75"/>
    <row r="3488" customFormat="1" ht="15.75"/>
    <row r="3489" customFormat="1" ht="15.75"/>
    <row r="3490" customFormat="1" ht="15.75"/>
    <row r="3491" customFormat="1" ht="15.75"/>
    <row r="3492" customFormat="1" ht="15.75"/>
    <row r="3493" customFormat="1" ht="15.75"/>
    <row r="3494" customFormat="1" ht="15.75"/>
    <row r="3495" customFormat="1" ht="15.75"/>
    <row r="3496" customFormat="1" ht="15.75"/>
    <row r="3497" customFormat="1" ht="15.75"/>
    <row r="3498" customFormat="1" ht="15.75"/>
    <row r="3499" customFormat="1" ht="15.75"/>
    <row r="3500" customFormat="1" ht="15.75"/>
    <row r="3501" customFormat="1" ht="15.75"/>
    <row r="3502" customFormat="1" ht="15.75"/>
    <row r="3503" customFormat="1" ht="15.75"/>
    <row r="3504" customFormat="1" ht="15.75"/>
    <row r="3505" customFormat="1" ht="15.75"/>
    <row r="3506" customFormat="1" ht="15.75"/>
    <row r="3507" customFormat="1" ht="15.75"/>
    <row r="3508" customFormat="1" ht="15.75"/>
    <row r="3509" customFormat="1" ht="15.75"/>
    <row r="3510" customFormat="1" ht="15.75"/>
    <row r="3511" customFormat="1" ht="15.75"/>
    <row r="3512" customFormat="1" ht="15.75"/>
    <row r="3513" customFormat="1" ht="15.75"/>
    <row r="3514" customFormat="1" ht="15.75"/>
    <row r="3515" customFormat="1" ht="15.75"/>
    <row r="3516" customFormat="1" ht="15.75"/>
    <row r="3517" customFormat="1" ht="15.75"/>
    <row r="3518" customFormat="1" ht="15.75"/>
    <row r="3519" customFormat="1" ht="15.75"/>
    <row r="3520" customFormat="1" ht="15.75"/>
    <row r="3521" customFormat="1" ht="15.75"/>
    <row r="3522" customFormat="1" ht="15.75"/>
    <row r="3523" customFormat="1" ht="15.75"/>
    <row r="3524" customFormat="1" ht="15.75"/>
    <row r="3525" customFormat="1" ht="15.75"/>
    <row r="3526" customFormat="1" ht="15.75"/>
    <row r="3527" customFormat="1" ht="15.75"/>
    <row r="3528" customFormat="1" ht="15.75"/>
    <row r="3529" customFormat="1" ht="15.75"/>
    <row r="3530" customFormat="1" ht="15.75"/>
    <row r="3531" customFormat="1" ht="15.75"/>
    <row r="3532" customFormat="1" ht="15.75"/>
    <row r="3533" customFormat="1" ht="15.75"/>
    <row r="3534" customFormat="1" ht="15.75"/>
    <row r="3535" customFormat="1" ht="15.75"/>
    <row r="3536" customFormat="1" ht="15.75"/>
    <row r="3537" customFormat="1" ht="15.75"/>
    <row r="3538" customFormat="1" ht="15.75"/>
    <row r="3539" customFormat="1" ht="15.75"/>
    <row r="3540" customFormat="1" ht="15.75"/>
    <row r="3541" customFormat="1" ht="15.75"/>
    <row r="3542" customFormat="1" ht="15.75"/>
    <row r="3543" customFormat="1" ht="15.75"/>
    <row r="3544" customFormat="1" ht="15.75"/>
    <row r="3545" customFormat="1" ht="15.75"/>
    <row r="3546" customFormat="1" ht="15.75"/>
    <row r="3547" customFormat="1" ht="15.75"/>
    <row r="3548" customFormat="1" ht="15.75"/>
    <row r="3549" customFormat="1" ht="15.75"/>
    <row r="3550" customFormat="1" ht="15.75"/>
    <row r="3551" customFormat="1" ht="15.75"/>
    <row r="3552" customFormat="1" ht="15.75"/>
    <row r="3553" customFormat="1" ht="15.75"/>
    <row r="3554" customFormat="1" ht="15.75"/>
    <row r="3555" customFormat="1" ht="15.75"/>
    <row r="3556" customFormat="1" ht="15.75"/>
    <row r="3557" customFormat="1" ht="15.75"/>
    <row r="3558" customFormat="1" ht="15.75"/>
    <row r="3559" customFormat="1" ht="15.75"/>
    <row r="3560" customFormat="1" ht="15.75"/>
    <row r="3561" customFormat="1" ht="15.75"/>
    <row r="3562" customFormat="1" ht="15.75"/>
    <row r="3563" customFormat="1" ht="15.75"/>
    <row r="3564" customFormat="1" ht="15.75"/>
    <row r="3565" customFormat="1" ht="15.75"/>
    <row r="3566" customFormat="1" ht="15.75"/>
    <row r="3567" customFormat="1" ht="15.75"/>
    <row r="3568" customFormat="1" ht="15.75"/>
    <row r="3569" customFormat="1" ht="15.75"/>
    <row r="3570" customFormat="1" ht="15.75"/>
    <row r="3571" customFormat="1" ht="15.75"/>
    <row r="3572" customFormat="1" ht="15.75"/>
    <row r="3573" customFormat="1" ht="15.75"/>
    <row r="3574" customFormat="1" ht="15.75"/>
    <row r="3575" customFormat="1" ht="15.75"/>
    <row r="3576" customFormat="1" ht="15.75"/>
    <row r="3577" customFormat="1" ht="15.75"/>
    <row r="3578" customFormat="1" ht="15.75"/>
    <row r="3579" customFormat="1" ht="15.75"/>
    <row r="3580" customFormat="1" ht="15.75"/>
    <row r="3581" customFormat="1" ht="15.75"/>
    <row r="3582" customFormat="1" ht="15.75"/>
    <row r="3583" customFormat="1" ht="15.75"/>
    <row r="3584" customFormat="1" ht="15.75"/>
    <row r="3585" customFormat="1" ht="15.75"/>
    <row r="3586" customFormat="1" ht="15.75"/>
    <row r="3587" customFormat="1" ht="15.75"/>
    <row r="3588" customFormat="1" ht="15.75"/>
    <row r="3589" customFormat="1" ht="15.75"/>
    <row r="3590" customFormat="1" ht="15.75"/>
    <row r="3591" customFormat="1" ht="15.75"/>
    <row r="3592" customFormat="1" ht="15.75"/>
    <row r="3593" customFormat="1" ht="15.75"/>
    <row r="3594" customFormat="1" ht="15.75"/>
    <row r="3595" customFormat="1" ht="15.75"/>
    <row r="3596" customFormat="1" ht="15.75"/>
    <row r="3597" customFormat="1" ht="15.75"/>
    <row r="3598" customFormat="1" ht="15.75"/>
    <row r="3599" customFormat="1" ht="15.75"/>
    <row r="3600" customFormat="1" ht="15.75"/>
    <row r="3601" customFormat="1" ht="15.75"/>
    <row r="3602" customFormat="1" ht="15.75"/>
    <row r="3603" customFormat="1" ht="15.75"/>
    <row r="3604" customFormat="1" ht="15.75"/>
    <row r="3605" customFormat="1" ht="15.75"/>
    <row r="3606" customFormat="1" ht="15.75"/>
    <row r="3607" customFormat="1" ht="15.75"/>
    <row r="3608" customFormat="1" ht="15.75"/>
    <row r="3609" customFormat="1" ht="15.75"/>
    <row r="3610" customFormat="1" ht="15.75"/>
    <row r="3611" customFormat="1" ht="15.75"/>
    <row r="3612" customFormat="1" ht="15.75"/>
    <row r="3613" customFormat="1" ht="15.75"/>
    <row r="3614" customFormat="1" ht="15.75"/>
    <row r="3615" customFormat="1" ht="15.75"/>
    <row r="3616" customFormat="1" ht="15.75"/>
    <row r="3617" customFormat="1" ht="15.75"/>
    <row r="3618" customFormat="1" ht="15.75"/>
    <row r="3619" customFormat="1" ht="15.75"/>
    <row r="3620" customFormat="1" ht="15.75"/>
    <row r="3621" customFormat="1" ht="15.75"/>
    <row r="3622" customFormat="1" ht="15.75"/>
    <row r="3623" customFormat="1" ht="15.75"/>
    <row r="3624" customFormat="1" ht="15.75"/>
    <row r="3625" customFormat="1" ht="15.75"/>
    <row r="3626" customFormat="1" ht="15.75"/>
    <row r="3627" customFormat="1" ht="15.75"/>
    <row r="3628" customFormat="1" ht="15.75"/>
    <row r="3629" customFormat="1" ht="15.75"/>
    <row r="3630" customFormat="1" ht="15.75"/>
    <row r="3631" customFormat="1" ht="15.75"/>
    <row r="3632" customFormat="1" ht="15.75"/>
    <row r="3633" customFormat="1" ht="15.75"/>
    <row r="3634" customFormat="1" ht="15.75"/>
    <row r="3635" customFormat="1" ht="15.75"/>
    <row r="3636" customFormat="1" ht="15.75"/>
    <row r="3637" customFormat="1" ht="15.75"/>
    <row r="3638" customFormat="1" ht="15.75"/>
    <row r="3639" customFormat="1" ht="15.75"/>
    <row r="3640" customFormat="1" ht="15.75"/>
    <row r="3641" customFormat="1" ht="15.75"/>
    <row r="3642" customFormat="1" ht="15.75"/>
    <row r="3643" customFormat="1" ht="15.75"/>
    <row r="3644" customFormat="1" ht="15.75"/>
    <row r="3645" customFormat="1" ht="15.75"/>
    <row r="3646" customFormat="1" ht="15.75"/>
    <row r="3647" customFormat="1" ht="15.75"/>
    <row r="3648" customFormat="1" ht="15.75"/>
    <row r="3649" customFormat="1" ht="15.75"/>
    <row r="3650" customFormat="1" ht="15.75"/>
    <row r="3651" customFormat="1" ht="15.75"/>
    <row r="3652" customFormat="1" ht="15.75"/>
    <row r="3653" customFormat="1" ht="15.75"/>
    <row r="3654" customFormat="1" ht="15.75"/>
    <row r="3655" customFormat="1" ht="15.75"/>
    <row r="3656" customFormat="1" ht="15.75"/>
    <row r="3657" customFormat="1" ht="15.75"/>
    <row r="3658" customFormat="1" ht="15.75"/>
    <row r="3659" customFormat="1" ht="15.75"/>
    <row r="3660" customFormat="1" ht="15.75"/>
    <row r="3661" customFormat="1" ht="15.75"/>
    <row r="3662" customFormat="1" ht="15.75"/>
    <row r="3663" customFormat="1" ht="15.75"/>
    <row r="3664" customFormat="1" ht="15.75"/>
    <row r="3665" customFormat="1" ht="15.75"/>
    <row r="3666" customFormat="1" ht="15.75"/>
    <row r="3667" customFormat="1" ht="15.75"/>
    <row r="3668" customFormat="1" ht="15.75"/>
    <row r="3669" customFormat="1" ht="15.75"/>
    <row r="3670" customFormat="1" ht="15.75"/>
    <row r="3671" customFormat="1" ht="15.75"/>
    <row r="3672" customFormat="1" ht="15.75"/>
    <row r="3673" customFormat="1" ht="15.75"/>
    <row r="3674" customFormat="1" ht="15.75"/>
    <row r="3675" customFormat="1" ht="15.75"/>
    <row r="3676" customFormat="1" ht="15.75"/>
    <row r="3677" customFormat="1" ht="15.75"/>
    <row r="3678" customFormat="1" ht="15.75"/>
    <row r="3679" customFormat="1" ht="15.75"/>
    <row r="3680" customFormat="1" ht="15.75"/>
    <row r="3681" customFormat="1" ht="15.75"/>
    <row r="3682" customFormat="1" ht="15.75"/>
    <row r="3683" customFormat="1" ht="15.75"/>
    <row r="3684" customFormat="1" ht="15.75"/>
    <row r="3685" customFormat="1" ht="15.75"/>
    <row r="3686" customFormat="1" ht="15.75"/>
    <row r="3687" customFormat="1" ht="15.75"/>
    <row r="3688" customFormat="1" ht="15.75"/>
    <row r="3689" customFormat="1" ht="15.75"/>
    <row r="3690" customFormat="1" ht="15.75"/>
    <row r="3691" customFormat="1" ht="15.75"/>
    <row r="3692" customFormat="1" ht="15.75"/>
    <row r="3693" customFormat="1" ht="15.75"/>
    <row r="3694" customFormat="1" ht="15.75"/>
    <row r="3695" customFormat="1" ht="15.75"/>
    <row r="3696" customFormat="1" ht="15.75"/>
    <row r="3697" customFormat="1" ht="15.75"/>
    <row r="3698" customFormat="1" ht="15.75"/>
    <row r="3699" customFormat="1" ht="15.75"/>
    <row r="3700" customFormat="1" ht="15.75"/>
    <row r="3701" customFormat="1" ht="15.75"/>
    <row r="3702" customFormat="1" ht="15.75"/>
    <row r="3703" customFormat="1" ht="15.75"/>
    <row r="3704" customFormat="1" ht="15.75"/>
    <row r="3705" customFormat="1" ht="15.75"/>
    <row r="3706" customFormat="1" ht="15.75"/>
    <row r="3707" customFormat="1" ht="15.75"/>
    <row r="3708" customFormat="1" ht="15.75"/>
    <row r="3709" customFormat="1" ht="15.75"/>
    <row r="3710" customFormat="1" ht="15.75"/>
    <row r="3711" customFormat="1" ht="15.75"/>
    <row r="3712" customFormat="1" ht="15.75"/>
    <row r="3713" customFormat="1" ht="15.75"/>
    <row r="3714" customFormat="1" ht="15.75"/>
    <row r="3715" customFormat="1" ht="15.75"/>
    <row r="3716" customFormat="1" ht="15.75"/>
    <row r="3717" customFormat="1" ht="15.75"/>
    <row r="3718" customFormat="1" ht="15.75"/>
    <row r="3719" customFormat="1" ht="15.75"/>
    <row r="3720" customFormat="1" ht="15.75"/>
    <row r="3721" customFormat="1" ht="15.75"/>
    <row r="3722" customFormat="1" ht="15.75"/>
    <row r="3723" customFormat="1" ht="15.75"/>
    <row r="3724" customFormat="1" ht="15.75"/>
    <row r="3725" customFormat="1" ht="15.75"/>
    <row r="3726" customFormat="1" ht="15.75"/>
    <row r="3727" customFormat="1" ht="15.75"/>
    <row r="3728" customFormat="1" ht="15.75"/>
    <row r="3729" customFormat="1" ht="15.75"/>
    <row r="3730" customFormat="1" ht="15.75"/>
    <row r="3731" customFormat="1" ht="15.75"/>
    <row r="3732" customFormat="1" ht="15.75"/>
    <row r="3733" customFormat="1" ht="15.75"/>
    <row r="3734" customFormat="1" ht="15.75"/>
    <row r="3735" customFormat="1" ht="15.75"/>
    <row r="3736" customFormat="1" ht="15.75"/>
    <row r="3737" customFormat="1" ht="15.75"/>
    <row r="3738" customFormat="1" ht="15.75"/>
    <row r="3739" customFormat="1" ht="15.75"/>
    <row r="3740" customFormat="1" ht="15.75"/>
    <row r="3741" customFormat="1" ht="15.75"/>
    <row r="3742" customFormat="1" ht="15.75"/>
    <row r="3743" customFormat="1" ht="15.75"/>
    <row r="3744" customFormat="1" ht="15.75"/>
    <row r="3745" customFormat="1" ht="15.75"/>
    <row r="3746" customFormat="1" ht="15.75"/>
    <row r="3747" customFormat="1" ht="15.75"/>
    <row r="3748" customFormat="1" ht="15.75"/>
    <row r="3749" customFormat="1" ht="15.75"/>
    <row r="3750" customFormat="1" ht="15.75"/>
    <row r="3751" customFormat="1" ht="15.75"/>
    <row r="3752" customFormat="1" ht="15.75"/>
    <row r="3753" customFormat="1" ht="15.75"/>
    <row r="3754" customFormat="1" ht="15.75"/>
    <row r="3755" customFormat="1" ht="15.75"/>
    <row r="3756" customFormat="1" ht="15.75"/>
    <row r="3757" customFormat="1" ht="15.75"/>
    <row r="3758" customFormat="1" ht="15.75"/>
    <row r="3759" customFormat="1" ht="15.75"/>
    <row r="3760" customFormat="1" ht="15.75"/>
    <row r="3761" customFormat="1" ht="15.75"/>
    <row r="3762" customFormat="1" ht="15.75"/>
    <row r="3763" customFormat="1" ht="15.75"/>
    <row r="3764" customFormat="1" ht="15.75"/>
    <row r="3765" customFormat="1" ht="15.75"/>
    <row r="3766" customFormat="1" ht="15.75"/>
    <row r="3767" customFormat="1" ht="15.75"/>
    <row r="3768" customFormat="1" ht="15.75"/>
    <row r="3769" customFormat="1" ht="15.75"/>
    <row r="3770" customFormat="1" ht="15.75"/>
    <row r="3771" customFormat="1" ht="15.75"/>
    <row r="3772" customFormat="1" ht="15.75"/>
    <row r="3773" customFormat="1" ht="15.75"/>
    <row r="3774" customFormat="1" ht="15.75"/>
    <row r="3775" customFormat="1" ht="15.75"/>
    <row r="3776" customFormat="1" ht="15.75"/>
    <row r="3777" customFormat="1" ht="15.75"/>
    <row r="3778" customFormat="1" ht="15.75"/>
    <row r="3779" customFormat="1" ht="15.75"/>
    <row r="3780" customFormat="1" ht="15.75"/>
    <row r="3781" customFormat="1" ht="15.75"/>
    <row r="3782" customFormat="1" ht="15.75"/>
    <row r="3783" customFormat="1" ht="15.75"/>
    <row r="3784" customFormat="1" ht="15.75"/>
    <row r="3785" customFormat="1" ht="15.75"/>
    <row r="3786" customFormat="1" ht="15.75"/>
    <row r="3787" customFormat="1" ht="15.75"/>
    <row r="3788" customFormat="1" ht="15.75"/>
    <row r="3789" customFormat="1" ht="15.75"/>
    <row r="3790" customFormat="1" ht="15.75"/>
    <row r="3791" customFormat="1" ht="15.75"/>
    <row r="3792" customFormat="1" ht="15.75"/>
    <row r="3793" customFormat="1" ht="15.75"/>
    <row r="3794" customFormat="1" ht="15.75"/>
    <row r="3795" customFormat="1" ht="15.75"/>
    <row r="3796" customFormat="1" ht="15.75"/>
    <row r="3797" customFormat="1" ht="15.75"/>
    <row r="3798" customFormat="1" ht="15.75"/>
    <row r="3799" customFormat="1" ht="15.75"/>
    <row r="3800" customFormat="1" ht="15.75"/>
    <row r="3801" customFormat="1" ht="15.75"/>
    <row r="3802" customFormat="1" ht="15.75"/>
    <row r="3803" customFormat="1" ht="15.75"/>
    <row r="3804" customFormat="1" ht="15.75"/>
    <row r="3805" customFormat="1" ht="15.75"/>
    <row r="3806" customFormat="1" ht="15.75"/>
    <row r="3807" customFormat="1" ht="15.75"/>
    <row r="3808" customFormat="1" ht="15.75"/>
    <row r="3809" customFormat="1" ht="15.75"/>
    <row r="3810" customFormat="1" ht="15.75"/>
    <row r="3811" customFormat="1" ht="15.75"/>
    <row r="3812" customFormat="1" ht="15.75"/>
    <row r="3813" customFormat="1" ht="15.75"/>
    <row r="3814" customFormat="1" ht="15.75"/>
    <row r="3815" customFormat="1" ht="15.75"/>
    <row r="3816" customFormat="1" ht="15.75"/>
    <row r="3817" customFormat="1" ht="15.75"/>
    <row r="3818" customFormat="1" ht="15.75"/>
    <row r="3819" customFormat="1" ht="15.75"/>
    <row r="3820" customFormat="1" ht="15.75"/>
    <row r="3821" customFormat="1" ht="15.75"/>
    <row r="3822" customFormat="1" ht="15.75"/>
    <row r="3823" customFormat="1" ht="15.75"/>
    <row r="3824" customFormat="1" ht="15.75"/>
    <row r="3825" customFormat="1" ht="15.75"/>
    <row r="3826" customFormat="1" ht="15.75"/>
    <row r="3827" customFormat="1" ht="15.75"/>
    <row r="3828" customFormat="1" ht="15.75"/>
    <row r="3829" customFormat="1" ht="15.75"/>
    <row r="3830" customFormat="1" ht="15.75"/>
    <row r="3831" customFormat="1" ht="15.75"/>
    <row r="3832" customFormat="1" ht="15.75"/>
    <row r="3833" customFormat="1" ht="15.75"/>
    <row r="3834" customFormat="1" ht="15.75"/>
    <row r="3835" customFormat="1" ht="15.75"/>
    <row r="3836" customFormat="1" ht="15.75"/>
    <row r="3837" customFormat="1" ht="15.75"/>
    <row r="3838" customFormat="1" ht="15.75"/>
    <row r="3839" customFormat="1" ht="15.75"/>
    <row r="3840" customFormat="1" ht="15.75"/>
    <row r="3841" customFormat="1" ht="15.75"/>
    <row r="3842" customFormat="1" ht="15.75"/>
    <row r="3843" customFormat="1" ht="15.75"/>
    <row r="3844" customFormat="1" ht="15.75"/>
    <row r="3845" customFormat="1" ht="15.75"/>
    <row r="3846" customFormat="1" ht="15.75"/>
    <row r="3847" customFormat="1" ht="15.75"/>
    <row r="3848" customFormat="1" ht="15.75"/>
    <row r="3849" customFormat="1" ht="15.75"/>
    <row r="3850" customFormat="1" ht="15.75"/>
    <row r="3851" customFormat="1" ht="15.75"/>
    <row r="3852" customFormat="1" ht="15.75"/>
    <row r="3853" customFormat="1" ht="15.75"/>
    <row r="3854" customFormat="1" ht="15.75"/>
    <row r="3855" customFormat="1" ht="15.75"/>
    <row r="3856" customFormat="1" ht="15.75"/>
    <row r="3857" customFormat="1" ht="15.75"/>
    <row r="3858" customFormat="1" ht="15.75"/>
    <row r="3859" customFormat="1" ht="15.75"/>
    <row r="3860" customFormat="1" ht="15.75"/>
    <row r="3861" customFormat="1" ht="15.75"/>
    <row r="3862" customFormat="1" ht="15.75"/>
    <row r="3863" customFormat="1" ht="15.75"/>
    <row r="3864" customFormat="1" ht="15.75"/>
    <row r="3865" customFormat="1" ht="15.75"/>
    <row r="3866" customFormat="1" ht="15.75"/>
    <row r="3867" customFormat="1" ht="15.75"/>
    <row r="3868" customFormat="1" ht="15.75"/>
    <row r="3869" customFormat="1" ht="15.75"/>
    <row r="3870" customFormat="1" ht="15.75"/>
    <row r="3871" customFormat="1" ht="15.75"/>
    <row r="3872" customFormat="1" ht="15.75"/>
    <row r="3873" customFormat="1" ht="15.75"/>
    <row r="3874" customFormat="1" ht="15.75"/>
    <row r="3875" customFormat="1" ht="15.75"/>
    <row r="3876" customFormat="1" ht="15.75"/>
    <row r="3877" customFormat="1" ht="15.75"/>
    <row r="3878" customFormat="1" ht="15.75"/>
    <row r="3879" customFormat="1" ht="15.75"/>
    <row r="3880" customFormat="1" ht="15.75"/>
    <row r="3881" customFormat="1" ht="15.75"/>
    <row r="3882" customFormat="1" ht="15.75"/>
    <row r="3883" customFormat="1" ht="15.75"/>
    <row r="3884" customFormat="1" ht="15.75"/>
    <row r="3885" customFormat="1" ht="15.75"/>
    <row r="3886" customFormat="1" ht="15.75"/>
    <row r="3887" customFormat="1" ht="15.75"/>
    <row r="3888" customFormat="1" ht="15.75"/>
    <row r="3889" customFormat="1" ht="15.75"/>
    <row r="3890" customFormat="1" ht="15.75"/>
    <row r="3891" customFormat="1" ht="15.75"/>
    <row r="3892" customFormat="1" ht="15.75"/>
    <row r="3893" customFormat="1" ht="15.75"/>
    <row r="3894" customFormat="1" ht="15.75"/>
    <row r="3895" customFormat="1" ht="15.75"/>
    <row r="3896" customFormat="1" ht="15.75"/>
    <row r="3897" customFormat="1" ht="15.75"/>
    <row r="3898" customFormat="1" ht="15.75"/>
    <row r="3899" customFormat="1" ht="15.75"/>
    <row r="3900" customFormat="1" ht="15.75"/>
    <row r="3901" customFormat="1" ht="15.75"/>
    <row r="3902" customFormat="1" ht="15.75"/>
    <row r="3903" customFormat="1" ht="15.75"/>
    <row r="3904" customFormat="1" ht="15.75"/>
    <row r="3905" customFormat="1" ht="15.75"/>
    <row r="3906" customFormat="1" ht="15.75"/>
    <row r="3907" customFormat="1" ht="15.75"/>
    <row r="3908" customFormat="1" ht="15.75"/>
    <row r="3909" customFormat="1" ht="15.75"/>
    <row r="3910" customFormat="1" ht="15.75"/>
    <row r="3911" customFormat="1" ht="15.75"/>
    <row r="3912" customFormat="1" ht="15.75"/>
    <row r="3913" customFormat="1" ht="15.75"/>
    <row r="3914" customFormat="1" ht="15.75"/>
    <row r="3915" customFormat="1" ht="15.75"/>
    <row r="3916" customFormat="1" ht="15.75"/>
    <row r="3917" customFormat="1" ht="15.75"/>
    <row r="3918" customFormat="1" ht="15.75"/>
    <row r="3919" customFormat="1" ht="15.75"/>
    <row r="3920" customFormat="1" ht="15.75"/>
    <row r="3921" customFormat="1" ht="15.75"/>
    <row r="3922" customFormat="1" ht="15.75"/>
    <row r="3923" customFormat="1" ht="15.75"/>
    <row r="3924" customFormat="1" ht="15.75"/>
    <row r="3925" customFormat="1" ht="15.75"/>
    <row r="3926" customFormat="1" ht="15.75"/>
    <row r="3927" customFormat="1" ht="15.75"/>
    <row r="3928" customFormat="1" ht="15.75"/>
    <row r="3929" customFormat="1" ht="15.75"/>
    <row r="3930" customFormat="1" ht="15.75"/>
    <row r="3931" customFormat="1" ht="15.75"/>
    <row r="3932" customFormat="1" ht="15.75"/>
    <row r="3933" customFormat="1" ht="15.75"/>
    <row r="3934" customFormat="1" ht="15.75"/>
    <row r="3935" customFormat="1" ht="15.75"/>
    <row r="3936" customFormat="1" ht="15.75"/>
    <row r="3937" customFormat="1" ht="15.75"/>
    <row r="3938" customFormat="1" ht="15.75"/>
    <row r="3939" customFormat="1" ht="15.75"/>
    <row r="3940" customFormat="1" ht="15.75"/>
    <row r="3941" customFormat="1" ht="15.75"/>
    <row r="3942" customFormat="1" ht="15.75"/>
    <row r="3943" customFormat="1" ht="15.75"/>
    <row r="3944" customFormat="1" ht="15.75"/>
    <row r="3945" customFormat="1" ht="15.75"/>
    <row r="3946" customFormat="1" ht="15.75"/>
    <row r="3947" customFormat="1" ht="15.75"/>
    <row r="3948" customFormat="1" ht="15.75"/>
    <row r="3949" customFormat="1" ht="15.75"/>
    <row r="3950" customFormat="1" ht="15.75"/>
    <row r="3951" customFormat="1" ht="15.75"/>
    <row r="3952" customFormat="1" ht="15.75"/>
    <row r="3953" customFormat="1" ht="15.75"/>
    <row r="3954" customFormat="1" ht="15.75"/>
    <row r="3955" customFormat="1" ht="15.75"/>
    <row r="3956" customFormat="1" ht="15.75"/>
    <row r="3957" customFormat="1" ht="15.75"/>
    <row r="3958" customFormat="1" ht="15.75"/>
    <row r="3959" customFormat="1" ht="15.75"/>
    <row r="3960" customFormat="1" ht="15.75"/>
    <row r="3961" customFormat="1" ht="15.75"/>
    <row r="3962" customFormat="1" ht="15.75"/>
    <row r="3963" customFormat="1" ht="15.75"/>
    <row r="3964" customFormat="1" ht="15.75"/>
    <row r="3965" customFormat="1" ht="15.75"/>
    <row r="3966" customFormat="1" ht="15.75"/>
    <row r="3967" customFormat="1" ht="15.75"/>
    <row r="3968" customFormat="1" ht="15.75"/>
    <row r="3969" customFormat="1" ht="15.75"/>
    <row r="3970" customFormat="1" ht="15.75"/>
    <row r="3971" customFormat="1" ht="15.75"/>
    <row r="3972" customFormat="1" ht="15.75"/>
    <row r="3973" customFormat="1" ht="15.75"/>
    <row r="3974" customFormat="1" ht="15.75"/>
    <row r="3975" customFormat="1" ht="15.75"/>
    <row r="3976" customFormat="1" ht="15.75"/>
    <row r="3977" customFormat="1" ht="15.75"/>
    <row r="3978" customFormat="1" ht="15.75"/>
    <row r="3979" customFormat="1" ht="15.75"/>
    <row r="3980" customFormat="1" ht="15.75"/>
    <row r="3981" customFormat="1" ht="15.75"/>
    <row r="3982" customFormat="1" ht="15.75"/>
    <row r="3983" customFormat="1" ht="15.75"/>
    <row r="3984" customFormat="1" ht="15.75"/>
    <row r="3985" customFormat="1" ht="15.75"/>
    <row r="3986" customFormat="1" ht="15.75"/>
    <row r="3987" customFormat="1" ht="15.75"/>
    <row r="3988" customFormat="1" ht="15.75"/>
    <row r="3989" customFormat="1" ht="15.75"/>
    <row r="3990" customFormat="1" ht="15.75"/>
    <row r="3991" customFormat="1" ht="15.75"/>
    <row r="3992" customFormat="1" ht="15.75"/>
    <row r="3993" customFormat="1" ht="15.75"/>
    <row r="3994" customFormat="1" ht="15.75"/>
    <row r="3995" customFormat="1" ht="15.75"/>
    <row r="3996" customFormat="1" ht="15.75"/>
    <row r="3997" customFormat="1" ht="15.75"/>
    <row r="3998" customFormat="1" ht="15.75"/>
    <row r="3999" customFormat="1" ht="15.75"/>
    <row r="4000" customFormat="1" ht="15.75"/>
    <row r="4001" customFormat="1" ht="15.75"/>
    <row r="4002" customFormat="1" ht="15.75"/>
    <row r="4003" customFormat="1" ht="15.75"/>
    <row r="4004" customFormat="1" ht="15.75"/>
    <row r="4005" customFormat="1" ht="15.75"/>
    <row r="4006" customFormat="1" ht="15.75"/>
    <row r="4007" customFormat="1" ht="15.75"/>
    <row r="4008" customFormat="1" ht="15.75"/>
    <row r="4009" customFormat="1" ht="15.75"/>
    <row r="4010" customFormat="1" ht="15.75"/>
    <row r="4011" customFormat="1" ht="15.75"/>
    <row r="4012" customFormat="1" ht="15.75"/>
    <row r="4013" customFormat="1" ht="15.75"/>
    <row r="4014" customFormat="1" ht="15.75"/>
    <row r="4015" customFormat="1" ht="15.75"/>
    <row r="4016" customFormat="1" ht="15.75"/>
    <row r="4017" customFormat="1" ht="15.75"/>
    <row r="4018" customFormat="1" ht="15.75"/>
    <row r="4019" customFormat="1" ht="15.75"/>
    <row r="4020" customFormat="1" ht="15.75"/>
    <row r="4021" customFormat="1" ht="15.75"/>
    <row r="4022" customFormat="1" ht="15.75"/>
    <row r="4023" customFormat="1" ht="15.75"/>
    <row r="4024" customFormat="1" ht="15.75"/>
    <row r="4025" customFormat="1" ht="15.75"/>
    <row r="4026" customFormat="1" ht="15.75"/>
    <row r="4027" customFormat="1" ht="15.75"/>
    <row r="4028" customFormat="1" ht="15.75"/>
    <row r="4029" customFormat="1" ht="15.75"/>
    <row r="4030" customFormat="1" ht="15.75"/>
    <row r="4031" customFormat="1" ht="15.75"/>
    <row r="4032" customFormat="1" ht="15.75"/>
    <row r="4033" customFormat="1" ht="15.75"/>
    <row r="4034" customFormat="1" ht="15.75"/>
    <row r="4035" customFormat="1" ht="15.75"/>
    <row r="4036" customFormat="1" ht="15.75"/>
    <row r="4037" customFormat="1" ht="15.75"/>
    <row r="4038" customFormat="1" ht="15.75"/>
    <row r="4039" customFormat="1" ht="15.75"/>
    <row r="4040" customFormat="1" ht="15.75"/>
    <row r="4041" customFormat="1" ht="15.75"/>
    <row r="4042" customFormat="1" ht="15.75"/>
    <row r="4043" customFormat="1" ht="15.75"/>
    <row r="4044" customFormat="1" ht="15.75"/>
    <row r="4045" customFormat="1" ht="15.75"/>
    <row r="4046" customFormat="1" ht="15.75"/>
    <row r="4047" customFormat="1" ht="15.75"/>
    <row r="4048" customFormat="1" ht="15.75"/>
    <row r="4049" customFormat="1" ht="15.75"/>
    <row r="4050" customFormat="1" ht="15.75"/>
    <row r="4051" customFormat="1" ht="15.75"/>
    <row r="4052" customFormat="1" ht="15.75"/>
    <row r="4053" customFormat="1" ht="15.75"/>
    <row r="4054" customFormat="1" ht="15.75"/>
    <row r="4055" customFormat="1" ht="15.75"/>
    <row r="4056" customFormat="1" ht="15.75"/>
    <row r="4057" customFormat="1" ht="15.75"/>
    <row r="4058" customFormat="1" ht="15.75"/>
    <row r="4059" customFormat="1" ht="15.75"/>
    <row r="4060" customFormat="1" ht="15.75"/>
    <row r="4061" customFormat="1" ht="15.75"/>
    <row r="4062" customFormat="1" ht="15.75"/>
    <row r="4063" customFormat="1" ht="15.75"/>
    <row r="4064" customFormat="1" ht="15.75"/>
    <row r="4065" customFormat="1" ht="15.75"/>
    <row r="4066" customFormat="1" ht="15.75"/>
    <row r="4067" customFormat="1" ht="15.75"/>
    <row r="4068" customFormat="1" ht="15.75"/>
    <row r="4069" customFormat="1" ht="15.75"/>
    <row r="4070" customFormat="1" ht="15.75"/>
    <row r="4071" customFormat="1" ht="15.75"/>
    <row r="4072" customFormat="1" ht="15.75"/>
    <row r="4073" customFormat="1" ht="15.75"/>
    <row r="4074" customFormat="1" ht="15.75"/>
    <row r="4075" customFormat="1" ht="15.75"/>
    <row r="4076" customFormat="1" ht="15.75"/>
    <row r="4077" customFormat="1" ht="15.75"/>
    <row r="4078" customFormat="1" ht="15.75"/>
    <row r="4079" customFormat="1" ht="15.75"/>
    <row r="4080" customFormat="1" ht="15.75"/>
    <row r="4081" customFormat="1" ht="15.75"/>
    <row r="4082" customFormat="1" ht="15.75"/>
    <row r="4083" customFormat="1" ht="15.75"/>
    <row r="4084" customFormat="1" ht="15.75"/>
    <row r="4085" customFormat="1" ht="15.75"/>
    <row r="4086" customFormat="1" ht="15.75"/>
    <row r="4087" customFormat="1" ht="15.75"/>
    <row r="4088" customFormat="1" ht="15.75"/>
    <row r="4089" customFormat="1" ht="15.75"/>
    <row r="4090" customFormat="1" ht="15.75"/>
    <row r="4091" customFormat="1" ht="15.75"/>
    <row r="4092" customFormat="1" ht="15.75"/>
    <row r="4093" customFormat="1" ht="15.75"/>
    <row r="4094" customFormat="1" ht="15.75"/>
    <row r="4095" customFormat="1" ht="15.75"/>
    <row r="4096" customFormat="1" ht="15.75"/>
    <row r="4097" customFormat="1" ht="15.75"/>
    <row r="4098" customFormat="1" ht="15.75"/>
    <row r="4099" customFormat="1" ht="15.75"/>
    <row r="4100" customFormat="1" ht="15.75"/>
    <row r="4101" customFormat="1" ht="15.75"/>
    <row r="4102" customFormat="1" ht="15.75"/>
    <row r="4103" customFormat="1" ht="15.75"/>
    <row r="4104" customFormat="1" ht="15.75"/>
    <row r="4105" customFormat="1" ht="15.75"/>
    <row r="4106" customFormat="1" ht="15.75"/>
    <row r="4107" customFormat="1" ht="15.75"/>
    <row r="4108" customFormat="1" ht="15.75"/>
    <row r="4109" customFormat="1" ht="15.75"/>
    <row r="4110" customFormat="1" ht="15.75"/>
    <row r="4111" customFormat="1" ht="15.75"/>
    <row r="4112" customFormat="1" ht="15.75"/>
    <row r="4113" customFormat="1" ht="15.75"/>
    <row r="4114" customFormat="1" ht="15.75"/>
    <row r="4115" customFormat="1" ht="15.75"/>
    <row r="4116" customFormat="1" ht="15.75"/>
    <row r="4117" customFormat="1" ht="15.75"/>
    <row r="4118" customFormat="1" ht="15.75"/>
    <row r="4119" customFormat="1" ht="15.75"/>
    <row r="4120" customFormat="1" ht="15.75"/>
    <row r="4121" customFormat="1" ht="15.75"/>
    <row r="4122" customFormat="1" ht="15.75"/>
    <row r="4123" customFormat="1" ht="15.75"/>
    <row r="4124" customFormat="1" ht="15.75"/>
    <row r="4125" customFormat="1" ht="15.75"/>
    <row r="4126" customFormat="1" ht="15.75"/>
    <row r="4127" customFormat="1" ht="15.75"/>
    <row r="4128" customFormat="1" ht="15.75"/>
    <row r="4129" customFormat="1" ht="15.75"/>
    <row r="4130" customFormat="1" ht="15.75"/>
    <row r="4131" customFormat="1" ht="15.75"/>
    <row r="4132" customFormat="1" ht="15.75"/>
    <row r="4133" customFormat="1" ht="15.75"/>
    <row r="4134" customFormat="1" ht="15.75"/>
    <row r="4135" customFormat="1" ht="15.75"/>
    <row r="4136" customFormat="1" ht="15.75"/>
    <row r="4137" customFormat="1" ht="15.75"/>
    <row r="4138" customFormat="1" ht="15.75"/>
    <row r="4139" customFormat="1" ht="15.75"/>
    <row r="4140" customFormat="1" ht="15.75"/>
    <row r="4141" customFormat="1" ht="15.75"/>
    <row r="4142" customFormat="1" ht="15.75"/>
    <row r="4143" customFormat="1" ht="15.75"/>
    <row r="4144" customFormat="1" ht="15.75"/>
    <row r="4145" customFormat="1" ht="15.75"/>
    <row r="4146" customFormat="1" ht="15.75"/>
    <row r="4147" customFormat="1" ht="15.75"/>
    <row r="4148" customFormat="1" ht="15.75"/>
    <row r="4149" customFormat="1" ht="15.75"/>
    <row r="4150" customFormat="1" ht="15.75"/>
    <row r="4151" customFormat="1" ht="15.75"/>
    <row r="4152" customFormat="1" ht="15.75"/>
    <row r="4153" customFormat="1" ht="15.75"/>
    <row r="4154" customFormat="1" ht="15.75"/>
    <row r="4155" customFormat="1" ht="15.75"/>
    <row r="4156" customFormat="1" ht="15.75"/>
    <row r="4157" customFormat="1" ht="15.75"/>
    <row r="4158" customFormat="1" ht="15.75"/>
    <row r="4159" customFormat="1" ht="15.75"/>
    <row r="4160" customFormat="1" ht="15.75"/>
    <row r="4161" customFormat="1" ht="15.75"/>
    <row r="4162" customFormat="1" ht="15.75"/>
    <row r="4163" customFormat="1" ht="15.75"/>
    <row r="4164" customFormat="1" ht="15.75"/>
    <row r="4165" customFormat="1" ht="15.75"/>
    <row r="4166" customFormat="1" ht="15.75"/>
    <row r="4167" customFormat="1" ht="15.75"/>
    <row r="4168" customFormat="1" ht="15.75"/>
    <row r="4169" customFormat="1" ht="15.75"/>
    <row r="4170" customFormat="1" ht="15.75"/>
    <row r="4171" customFormat="1" ht="15.75"/>
    <row r="4172" customFormat="1" ht="15.75"/>
    <row r="4173" customFormat="1" ht="15.75"/>
    <row r="4174" customFormat="1" ht="15.75"/>
    <row r="4175" customFormat="1" ht="15.75"/>
    <row r="4176" customFormat="1" ht="15.75"/>
    <row r="4177" customFormat="1" ht="15.75"/>
    <row r="4178" customFormat="1" ht="15.75"/>
    <row r="4179" customFormat="1" ht="15.75"/>
    <row r="4180" customFormat="1" ht="15.75"/>
    <row r="4181" customFormat="1" ht="15.75"/>
    <row r="4182" customFormat="1" ht="15.75"/>
    <row r="4183" customFormat="1" ht="15.75"/>
    <row r="4184" customFormat="1" ht="15.75"/>
    <row r="4185" customFormat="1" ht="15.75"/>
    <row r="4186" customFormat="1" ht="15.75"/>
    <row r="4187" customFormat="1" ht="15.75"/>
    <row r="4188" customFormat="1" ht="15.75"/>
    <row r="4189" customFormat="1" ht="15.75"/>
    <row r="4190" customFormat="1" ht="15.75"/>
    <row r="4191" customFormat="1" ht="15.75"/>
    <row r="4192" customFormat="1" ht="15.75"/>
    <row r="4193" customFormat="1" ht="15.75"/>
    <row r="4194" customFormat="1" ht="15.75"/>
    <row r="4195" customFormat="1" ht="15.75"/>
    <row r="4196" customFormat="1" ht="15.75"/>
    <row r="4197" customFormat="1" ht="15.75"/>
    <row r="4198" customFormat="1" ht="15.75"/>
    <row r="4199" customFormat="1" ht="15.75"/>
    <row r="4200" customFormat="1" ht="15.75"/>
    <row r="4201" customFormat="1" ht="15.75"/>
    <row r="4202" customFormat="1" ht="15.75"/>
    <row r="4203" customFormat="1" ht="15.75"/>
    <row r="4204" customFormat="1" ht="15.75"/>
    <row r="4205" customFormat="1" ht="15.75"/>
    <row r="4206" customFormat="1" ht="15.75"/>
    <row r="4207" customFormat="1" ht="15.75"/>
    <row r="4208" customFormat="1" ht="15.75"/>
    <row r="4209" customFormat="1" ht="15.75"/>
    <row r="4210" customFormat="1" ht="15.75"/>
    <row r="4211" customFormat="1" ht="15.75"/>
    <row r="4212" customFormat="1" ht="15.75"/>
    <row r="4213" customFormat="1" ht="15.75"/>
    <row r="4214" customFormat="1" ht="15.75"/>
    <row r="4215" customFormat="1" ht="15.75"/>
    <row r="4216" customFormat="1" ht="15.75"/>
    <row r="4217" customFormat="1" ht="15.75"/>
    <row r="4218" customFormat="1" ht="15.75"/>
    <row r="4219" customFormat="1" ht="15.75"/>
    <row r="4220" customFormat="1" ht="15.75"/>
    <row r="4221" customFormat="1" ht="15.75"/>
    <row r="4222" customFormat="1" ht="15.75"/>
    <row r="4223" customFormat="1" ht="15.75"/>
    <row r="4224" customFormat="1" ht="15.75"/>
    <row r="4225" customFormat="1" ht="15.75"/>
    <row r="4226" customFormat="1" ht="15.75"/>
    <row r="4227" customFormat="1" ht="15.75"/>
    <row r="4228" customFormat="1" ht="15.75"/>
    <row r="4229" customFormat="1" ht="15.75"/>
    <row r="4230" customFormat="1" ht="15.75"/>
    <row r="4231" customFormat="1" ht="15.75"/>
    <row r="4232" customFormat="1" ht="15.75"/>
    <row r="4233" customFormat="1" ht="15.75"/>
    <row r="4234" customFormat="1" ht="15.75"/>
    <row r="4235" customFormat="1" ht="15.75"/>
    <row r="4236" customFormat="1" ht="15.75"/>
    <row r="4237" customFormat="1" ht="15.75"/>
    <row r="4238" customFormat="1" ht="15.75"/>
    <row r="4239" customFormat="1" ht="15.75"/>
    <row r="4240" customFormat="1" ht="15.75"/>
    <row r="4241" customFormat="1" ht="15.75"/>
    <row r="4242" customFormat="1" ht="15.75"/>
    <row r="4243" customFormat="1" ht="15.75"/>
    <row r="4244" customFormat="1" ht="15.75"/>
    <row r="4245" customFormat="1" ht="15.75"/>
    <row r="4246" customFormat="1" ht="15.75"/>
    <row r="4247" customFormat="1" ht="15.75"/>
    <row r="4248" customFormat="1" ht="15.75"/>
    <row r="4249" customFormat="1" ht="15.75"/>
    <row r="4250" customFormat="1" ht="15.75"/>
    <row r="4251" customFormat="1" ht="15.75"/>
    <row r="4252" customFormat="1" ht="15.75"/>
    <row r="4253" customFormat="1" ht="15.75"/>
    <row r="4254" customFormat="1" ht="15.75"/>
    <row r="4255" customFormat="1" ht="15.75"/>
    <row r="4256" customFormat="1" ht="15.75"/>
    <row r="4257" customFormat="1" ht="15.75"/>
    <row r="4258" customFormat="1" ht="15.75"/>
    <row r="4259" customFormat="1" ht="15.75"/>
    <row r="4260" customFormat="1" ht="15.75"/>
    <row r="4261" customFormat="1" ht="15.75"/>
    <row r="4262" customFormat="1" ht="15.75"/>
    <row r="4263" customFormat="1" ht="15.75"/>
    <row r="4264" customFormat="1" ht="15.75"/>
    <row r="4265" customFormat="1" ht="15.75"/>
    <row r="4266" customFormat="1" ht="15.75"/>
    <row r="4267" customFormat="1" ht="15.75"/>
    <row r="4268" customFormat="1" ht="15.75"/>
    <row r="4269" customFormat="1" ht="15.75"/>
    <row r="4270" customFormat="1" ht="15.75"/>
    <row r="4271" customFormat="1" ht="15.75"/>
    <row r="4272" customFormat="1" ht="15.75"/>
    <row r="4273" customFormat="1" ht="15.75"/>
    <row r="4274" customFormat="1" ht="15.75"/>
    <row r="4275" customFormat="1" ht="15.75"/>
    <row r="4276" customFormat="1" ht="15.75"/>
    <row r="4277" customFormat="1" ht="15.75"/>
    <row r="4278" customFormat="1" ht="15.75"/>
    <row r="4279" customFormat="1" ht="15.75"/>
    <row r="4280" customFormat="1" ht="15.75"/>
    <row r="4281" customFormat="1" ht="15.75"/>
    <row r="4282" customFormat="1" ht="15.75"/>
    <row r="4283" customFormat="1" ht="15.75"/>
    <row r="4284" customFormat="1" ht="15.75"/>
    <row r="4285" customFormat="1" ht="15.75"/>
    <row r="4286" customFormat="1" ht="15.75"/>
    <row r="4287" customFormat="1" ht="15.75"/>
    <row r="4288" customFormat="1" ht="15.75"/>
    <row r="4289" customFormat="1" ht="15.75"/>
    <row r="4290" customFormat="1" ht="15.75"/>
    <row r="4291" customFormat="1" ht="15.75"/>
    <row r="4292" customFormat="1" ht="15.75"/>
    <row r="4293" customFormat="1" ht="15.75"/>
    <row r="4294" customFormat="1" ht="15.75"/>
    <row r="4295" customFormat="1" ht="15.75"/>
    <row r="4296" customFormat="1" ht="15.75"/>
    <row r="4297" customFormat="1" ht="15.75"/>
    <row r="4298" customFormat="1" ht="15.75"/>
    <row r="4299" customFormat="1" ht="15.75"/>
    <row r="4300" customFormat="1" ht="15.75"/>
    <row r="4301" customFormat="1" ht="15.75"/>
    <row r="4302" customFormat="1" ht="15.75"/>
    <row r="4303" customFormat="1" ht="15.75"/>
    <row r="4304" customFormat="1" ht="15.75"/>
    <row r="4305" customFormat="1" ht="15.75"/>
    <row r="4306" customFormat="1" ht="15.75"/>
    <row r="4307" customFormat="1" ht="15.75"/>
    <row r="4308" customFormat="1" ht="15.75"/>
    <row r="4309" customFormat="1" ht="15.75"/>
    <row r="4310" customFormat="1" ht="15.75"/>
    <row r="4311" customFormat="1" ht="15.75"/>
    <row r="4312" customFormat="1" ht="15.75"/>
    <row r="4313" customFormat="1" ht="15.75"/>
    <row r="4314" customFormat="1" ht="15.75"/>
    <row r="4315" customFormat="1" ht="15.75"/>
    <row r="4316" customFormat="1" ht="15.75"/>
    <row r="4317" customFormat="1" ht="15.75"/>
    <row r="4318" customFormat="1" ht="15.75"/>
    <row r="4319" customFormat="1" ht="15.75"/>
    <row r="4320" customFormat="1" ht="15.75"/>
    <row r="4321" customFormat="1" ht="15.75"/>
    <row r="4322" customFormat="1" ht="15.75"/>
    <row r="4323" customFormat="1" ht="15.75"/>
    <row r="4324" customFormat="1" ht="15.75"/>
    <row r="4325" customFormat="1" ht="15.75"/>
    <row r="4326" customFormat="1" ht="15.75"/>
    <row r="4327" customFormat="1" ht="15.75"/>
    <row r="4328" customFormat="1" ht="15.75"/>
    <row r="4329" customFormat="1" ht="15.75"/>
    <row r="4330" customFormat="1" ht="15.75"/>
    <row r="4331" customFormat="1" ht="15.75"/>
    <row r="4332" customFormat="1" ht="15.75"/>
    <row r="4333" customFormat="1" ht="15.75"/>
    <row r="4334" customFormat="1" ht="15.75"/>
    <row r="4335" customFormat="1" ht="15.75"/>
    <row r="4336" customFormat="1" ht="15.75"/>
    <row r="4337" customFormat="1" ht="15.75"/>
    <row r="4338" customFormat="1" ht="15.75"/>
    <row r="4339" customFormat="1" ht="15.75"/>
    <row r="4340" customFormat="1" ht="15.75"/>
    <row r="4341" customFormat="1" ht="15.75"/>
    <row r="4342" customFormat="1" ht="15.75"/>
    <row r="4343" customFormat="1" ht="15.75"/>
    <row r="4344" customFormat="1" ht="15.75"/>
    <row r="4345" customFormat="1" ht="15.75"/>
    <row r="4346" customFormat="1" ht="15.75"/>
    <row r="4347" customFormat="1" ht="15.75"/>
    <row r="4348" customFormat="1" ht="15.75"/>
    <row r="4349" customFormat="1" ht="15.75"/>
    <row r="4350" customFormat="1" ht="15.75"/>
    <row r="4351" customFormat="1" ht="15.75"/>
    <row r="4352" customFormat="1" ht="15.75"/>
    <row r="4353" customFormat="1" ht="15.75"/>
    <row r="4354" customFormat="1" ht="15.75"/>
    <row r="4355" customFormat="1" ht="15.75"/>
    <row r="4356" customFormat="1" ht="15.75"/>
    <row r="4357" customFormat="1" ht="15.75"/>
    <row r="4358" customFormat="1" ht="15.75"/>
    <row r="4359" customFormat="1" ht="15.75"/>
    <row r="4360" customFormat="1" ht="15.75"/>
    <row r="4361" customFormat="1" ht="15.75"/>
    <row r="4362" customFormat="1" ht="15.75"/>
    <row r="4363" customFormat="1" ht="15.75"/>
    <row r="4364" customFormat="1" ht="15.75"/>
    <row r="4365" customFormat="1" ht="15.75"/>
    <row r="4366" customFormat="1" ht="15.75"/>
    <row r="4367" customFormat="1" ht="15.75"/>
    <row r="4368" customFormat="1" ht="15.75"/>
    <row r="4369" customFormat="1" ht="15.75"/>
    <row r="4370" customFormat="1" ht="15.75"/>
    <row r="4371" customFormat="1" ht="15.75"/>
    <row r="4372" customFormat="1" ht="15.75"/>
    <row r="4373" customFormat="1" ht="15.75"/>
    <row r="4374" customFormat="1" ht="15.75"/>
    <row r="4375" customFormat="1" ht="15.75"/>
    <row r="4376" customFormat="1" ht="15.75"/>
    <row r="4377" customFormat="1" ht="15.75"/>
    <row r="4378" customFormat="1" ht="15.75"/>
    <row r="4379" customFormat="1" ht="15.75"/>
    <row r="4380" customFormat="1" ht="15.75"/>
    <row r="4381" customFormat="1" ht="15.75"/>
    <row r="4382" customFormat="1" ht="15.75"/>
    <row r="4383" customFormat="1" ht="15.75"/>
    <row r="4384" customFormat="1" ht="15.75"/>
    <row r="4385" customFormat="1" ht="15.75"/>
    <row r="4386" customFormat="1" ht="15.75"/>
    <row r="4387" customFormat="1" ht="15.75"/>
    <row r="4388" customFormat="1" ht="15.75"/>
    <row r="4389" customFormat="1" ht="15.75"/>
    <row r="4390" customFormat="1" ht="15.75"/>
    <row r="4391" customFormat="1" ht="15.75"/>
    <row r="4392" customFormat="1" ht="15.75"/>
    <row r="4393" customFormat="1" ht="15.75"/>
    <row r="4394" customFormat="1" ht="15.75"/>
    <row r="4395" customFormat="1" ht="15.75"/>
    <row r="4396" customFormat="1" ht="15.75"/>
    <row r="4397" customFormat="1" ht="15.75"/>
    <row r="4398" customFormat="1" ht="15.75"/>
    <row r="4399" customFormat="1" ht="15.75"/>
    <row r="4400" customFormat="1" ht="15.75"/>
    <row r="4401" customFormat="1" ht="15.75"/>
    <row r="4402" customFormat="1" ht="15.75"/>
    <row r="4403" customFormat="1" ht="15.75"/>
    <row r="4404" customFormat="1" ht="15.75"/>
    <row r="4405" customFormat="1" ht="15.75"/>
    <row r="4406" customFormat="1" ht="15.75"/>
    <row r="4407" customFormat="1" ht="15.75"/>
    <row r="4408" customFormat="1" ht="15.75"/>
    <row r="4409" customFormat="1" ht="15.75"/>
    <row r="4410" customFormat="1" ht="15.75"/>
    <row r="4411" customFormat="1" ht="15.75"/>
    <row r="4412" customFormat="1" ht="15.75"/>
    <row r="4413" customFormat="1" ht="15.75"/>
    <row r="4414" customFormat="1" ht="15.75"/>
    <row r="4415" customFormat="1" ht="15.75"/>
    <row r="4416" customFormat="1" ht="15.75"/>
    <row r="4417" customFormat="1" ht="15.75"/>
    <row r="4418" customFormat="1" ht="15.75"/>
    <row r="4419" customFormat="1" ht="15.75"/>
    <row r="4420" customFormat="1" ht="15.75"/>
    <row r="4421" customFormat="1" ht="15.75"/>
    <row r="4422" customFormat="1" ht="15.75"/>
    <row r="4423" customFormat="1" ht="15.75"/>
    <row r="4424" customFormat="1" ht="15.75"/>
    <row r="4425" customFormat="1" ht="15.75"/>
    <row r="4426" customFormat="1" ht="15.75"/>
    <row r="4427" customFormat="1" ht="15.75"/>
    <row r="4428" customFormat="1" ht="15.75"/>
    <row r="4429" customFormat="1" ht="15.75"/>
    <row r="4430" customFormat="1" ht="15.75"/>
    <row r="4431" customFormat="1" ht="15.75"/>
    <row r="4432" customFormat="1" ht="15.75"/>
    <row r="4433" customFormat="1" ht="15.75"/>
    <row r="4434" customFormat="1" ht="15.75"/>
    <row r="4435" customFormat="1" ht="15.75"/>
    <row r="4436" customFormat="1" ht="15.75"/>
    <row r="4437" customFormat="1" ht="15.75"/>
    <row r="4438" customFormat="1" ht="15.75"/>
    <row r="4439" customFormat="1" ht="15.75"/>
    <row r="4440" customFormat="1" ht="15.75"/>
    <row r="4441" customFormat="1" ht="15.75"/>
    <row r="4442" customFormat="1" ht="15.75"/>
    <row r="4443" customFormat="1" ht="15.75"/>
    <row r="4444" customFormat="1" ht="15.75"/>
    <row r="4445" customFormat="1" ht="15.75"/>
    <row r="4446" customFormat="1" ht="15.75"/>
    <row r="4447" customFormat="1" ht="15.75"/>
    <row r="4448" customFormat="1" ht="15.75"/>
    <row r="4449" customFormat="1" ht="15.75"/>
    <row r="4450" customFormat="1" ht="15.75"/>
    <row r="4451" customFormat="1" ht="15.75"/>
    <row r="4452" customFormat="1" ht="15.75"/>
    <row r="4453" customFormat="1" ht="15.75"/>
    <row r="4454" customFormat="1" ht="15.75"/>
    <row r="4455" customFormat="1" ht="15.75"/>
    <row r="4456" customFormat="1" ht="15.75"/>
    <row r="4457" customFormat="1" ht="15.75"/>
    <row r="4458" customFormat="1" ht="15.75"/>
    <row r="4459" customFormat="1" ht="15.75"/>
    <row r="4460" customFormat="1" ht="15.75"/>
    <row r="4461" customFormat="1" ht="15.75"/>
    <row r="4462" customFormat="1" ht="15.75"/>
    <row r="4463" customFormat="1" ht="15.75"/>
    <row r="4464" customFormat="1" ht="15.75"/>
    <row r="4465" customFormat="1" ht="15.75"/>
    <row r="4466" customFormat="1" ht="15.75"/>
    <row r="4467" customFormat="1" ht="15.75"/>
    <row r="4468" customFormat="1" ht="15.75"/>
    <row r="4469" customFormat="1" ht="15.75"/>
    <row r="4470" customFormat="1" ht="15.75"/>
    <row r="4471" customFormat="1" ht="15.75"/>
    <row r="4472" customFormat="1" ht="15.75"/>
    <row r="4473" customFormat="1" ht="15.75"/>
    <row r="4474" customFormat="1" ht="15.75"/>
    <row r="4475" customFormat="1" ht="15.75"/>
    <row r="4476" customFormat="1" ht="15.75"/>
    <row r="4477" customFormat="1" ht="15.75"/>
    <row r="4478" customFormat="1" ht="15.75"/>
    <row r="4479" customFormat="1" ht="15.75"/>
    <row r="4480" customFormat="1" ht="15.75"/>
    <row r="4481" customFormat="1" ht="15.75"/>
    <row r="4482" customFormat="1" ht="15.75"/>
    <row r="4483" customFormat="1" ht="15.75"/>
    <row r="4484" customFormat="1" ht="15.75"/>
    <row r="4485" customFormat="1" ht="15.75"/>
    <row r="4486" customFormat="1" ht="15.75"/>
    <row r="4487" customFormat="1" ht="15.75"/>
    <row r="4488" customFormat="1" ht="15.75"/>
    <row r="4489" customFormat="1" ht="15.75"/>
    <row r="4490" customFormat="1" ht="15.75"/>
    <row r="4491" customFormat="1" ht="15.75"/>
    <row r="4492" customFormat="1" ht="15.75"/>
    <row r="4493" customFormat="1" ht="15.75"/>
    <row r="4494" customFormat="1" ht="15.75"/>
    <row r="4495" customFormat="1" ht="15.75"/>
    <row r="4496" customFormat="1" ht="15.75"/>
    <row r="4497" customFormat="1" ht="15.75"/>
    <row r="4498" customFormat="1" ht="15.75"/>
    <row r="4499" customFormat="1" ht="15.75"/>
    <row r="4500" customFormat="1" ht="15.75"/>
    <row r="4501" customFormat="1" ht="15.75"/>
    <row r="4502" customFormat="1" ht="15.75"/>
    <row r="4503" customFormat="1" ht="15.75"/>
    <row r="4504" customFormat="1" ht="15.75"/>
    <row r="4505" customFormat="1" ht="15.75"/>
    <row r="4506" customFormat="1" ht="15.75"/>
    <row r="4507" customFormat="1" ht="15.75"/>
    <row r="4508" customFormat="1" ht="15.75"/>
    <row r="4509" customFormat="1" ht="15.75"/>
    <row r="4510" customFormat="1" ht="15.75"/>
    <row r="4511" customFormat="1" ht="15.75"/>
    <row r="4512" customFormat="1" ht="15.75"/>
    <row r="4513" customFormat="1" ht="15.75"/>
    <row r="4514" customFormat="1" ht="15.75"/>
    <row r="4515" customFormat="1" ht="15.75"/>
    <row r="4516" customFormat="1" ht="15.75"/>
    <row r="4517" customFormat="1" ht="15.75"/>
    <row r="4518" customFormat="1" ht="15.75"/>
    <row r="4519" customFormat="1" ht="15.75"/>
    <row r="4520" customFormat="1" ht="15.75"/>
    <row r="4521" customFormat="1" ht="15.75"/>
    <row r="4522" customFormat="1" ht="15.75"/>
    <row r="4523" customFormat="1" ht="15.75"/>
    <row r="4524" customFormat="1" ht="15.75"/>
    <row r="4525" customFormat="1" ht="15.75"/>
    <row r="4526" customFormat="1" ht="15.75"/>
    <row r="4527" customFormat="1" ht="15.75"/>
    <row r="4528" customFormat="1" ht="15.75"/>
    <row r="4529" customFormat="1" ht="15.75"/>
    <row r="4530" customFormat="1" ht="15.75"/>
    <row r="4531" customFormat="1" ht="15.75"/>
    <row r="4532" customFormat="1" ht="15.75"/>
    <row r="4533" customFormat="1" ht="15.75"/>
    <row r="4534" customFormat="1" ht="15.75"/>
    <row r="4535" customFormat="1" ht="15.75"/>
    <row r="4536" customFormat="1" ht="15.75"/>
    <row r="4537" customFormat="1" ht="15.75"/>
    <row r="4538" customFormat="1" ht="15.75"/>
    <row r="4539" customFormat="1" ht="15.75"/>
    <row r="4540" customFormat="1" ht="15.75"/>
    <row r="4541" customFormat="1" ht="15.75"/>
    <row r="4542" customFormat="1" ht="15.75"/>
    <row r="4543" customFormat="1" ht="15.75"/>
    <row r="4544" customFormat="1" ht="15.75"/>
    <row r="4545" customFormat="1" ht="15.75"/>
    <row r="4546" customFormat="1" ht="15.75"/>
    <row r="4547" customFormat="1" ht="15.75"/>
    <row r="4548" customFormat="1" ht="15.75"/>
    <row r="4549" customFormat="1" ht="15.75"/>
    <row r="4550" customFormat="1" ht="15.75"/>
    <row r="4551" customFormat="1" ht="15.75"/>
    <row r="4552" customFormat="1" ht="15.75"/>
    <row r="4553" customFormat="1" ht="15.75"/>
    <row r="4554" customFormat="1" ht="15.75"/>
    <row r="4555" customFormat="1" ht="15.75"/>
    <row r="4556" customFormat="1" ht="15.75"/>
    <row r="4557" customFormat="1" ht="15.75"/>
    <row r="4558" customFormat="1" ht="15.75"/>
    <row r="4559" customFormat="1" ht="15.75"/>
    <row r="4560" customFormat="1" ht="15.75"/>
    <row r="4561" customFormat="1" ht="15.75"/>
    <row r="4562" customFormat="1" ht="15.75"/>
    <row r="4563" customFormat="1" ht="15.75"/>
    <row r="4564" customFormat="1" ht="15.75"/>
    <row r="4565" customFormat="1" ht="15.75"/>
    <row r="4566" customFormat="1" ht="15.75"/>
    <row r="4567" customFormat="1" ht="15.75"/>
    <row r="4568" customFormat="1" ht="15.75"/>
    <row r="4569" customFormat="1" ht="15.75"/>
    <row r="4570" customFormat="1" ht="15.75"/>
    <row r="4571" customFormat="1" ht="15.75"/>
    <row r="4572" customFormat="1" ht="15.75"/>
    <row r="4573" customFormat="1" ht="15.75"/>
    <row r="4574" customFormat="1" ht="15.75"/>
    <row r="4575" customFormat="1" ht="15.75"/>
    <row r="4576" customFormat="1" ht="15.75"/>
    <row r="4577" customFormat="1" ht="15.75"/>
    <row r="4578" customFormat="1" ht="15.75"/>
    <row r="4579" customFormat="1" ht="15.75"/>
    <row r="4580" customFormat="1" ht="15.75"/>
    <row r="4581" customFormat="1" ht="15.75"/>
    <row r="4582" customFormat="1" ht="15.75"/>
    <row r="4583" customFormat="1" ht="15.75"/>
    <row r="4584" customFormat="1" ht="15.75"/>
    <row r="4585" customFormat="1" ht="15.75"/>
    <row r="4586" customFormat="1" ht="15.75"/>
    <row r="4587" customFormat="1" ht="15.75"/>
    <row r="4588" customFormat="1" ht="15.75"/>
    <row r="4589" customFormat="1" ht="15.75"/>
    <row r="4590" customFormat="1" ht="15.75"/>
    <row r="4591" customFormat="1" ht="15.75"/>
    <row r="4592" customFormat="1" ht="15.75"/>
    <row r="4593" customFormat="1" ht="15.75"/>
    <row r="4594" customFormat="1" ht="15.75"/>
    <row r="4595" customFormat="1" ht="15.75"/>
    <row r="4596" customFormat="1" ht="15.75"/>
    <row r="4597" customFormat="1" ht="15.75"/>
    <row r="4598" customFormat="1" ht="15.75"/>
    <row r="4599" customFormat="1" ht="15.75"/>
    <row r="4600" customFormat="1" ht="15.75"/>
    <row r="4601" customFormat="1" ht="15.75"/>
    <row r="4602" customFormat="1" ht="15.75"/>
    <row r="4603" customFormat="1" ht="15.75"/>
    <row r="4604" customFormat="1" ht="15.75"/>
    <row r="4605" customFormat="1" ht="15.75"/>
    <row r="4606" customFormat="1" ht="15.75"/>
    <row r="4607" customFormat="1" ht="15.75"/>
    <row r="4608" customFormat="1" ht="15.75"/>
    <row r="4609" customFormat="1" ht="15.75"/>
    <row r="4610" customFormat="1" ht="15.75"/>
    <row r="4611" customFormat="1" ht="15.75"/>
    <row r="4612" customFormat="1" ht="15.75"/>
    <row r="4613" customFormat="1" ht="15.75"/>
    <row r="4614" customFormat="1" ht="15.75"/>
    <row r="4615" customFormat="1" ht="15.75"/>
    <row r="4616" customFormat="1" ht="15.75"/>
    <row r="4617" customFormat="1" ht="15.75"/>
    <row r="4618" customFormat="1" ht="15.75"/>
    <row r="4619" customFormat="1" ht="15.75"/>
    <row r="4620" customFormat="1" ht="15.75"/>
    <row r="4621" customFormat="1" ht="15.75"/>
    <row r="4622" customFormat="1" ht="15.75"/>
    <row r="4623" customFormat="1" ht="15.75"/>
    <row r="4624" customFormat="1" ht="15.75"/>
    <row r="4625" customFormat="1" ht="15.75"/>
    <row r="4626" customFormat="1" ht="15.75"/>
    <row r="4627" customFormat="1" ht="15.75"/>
    <row r="4628" customFormat="1" ht="15.75"/>
    <row r="4629" customFormat="1" ht="15.75"/>
    <row r="4630" customFormat="1" ht="15.75"/>
    <row r="4631" customFormat="1" ht="15.75"/>
    <row r="4632" customFormat="1" ht="15.75"/>
    <row r="4633" customFormat="1" ht="15.75"/>
    <row r="4634" customFormat="1" ht="15.75"/>
    <row r="4635" customFormat="1" ht="15.75"/>
    <row r="4636" customFormat="1" ht="15.75"/>
    <row r="4637" customFormat="1" ht="15.75"/>
    <row r="4638" customFormat="1" ht="15.75"/>
    <row r="4639" customFormat="1" ht="15.75"/>
    <row r="4640" customFormat="1" ht="15.75"/>
    <row r="4641" customFormat="1" ht="15.75"/>
    <row r="4642" customFormat="1" ht="15.75"/>
    <row r="4643" customFormat="1" ht="15.75"/>
    <row r="4644" customFormat="1" ht="15.75"/>
    <row r="4645" customFormat="1" ht="15.75"/>
    <row r="4646" customFormat="1" ht="15.75"/>
    <row r="4647" customFormat="1" ht="15.75"/>
    <row r="4648" customFormat="1" ht="15.75"/>
    <row r="4649" customFormat="1" ht="15.75"/>
    <row r="4650" customFormat="1" ht="15.75"/>
    <row r="4651" customFormat="1" ht="15.75"/>
    <row r="4652" customFormat="1" ht="15.75"/>
    <row r="4653" customFormat="1" ht="15.75"/>
    <row r="4654" customFormat="1" ht="15.75"/>
    <row r="4655" customFormat="1" ht="15.75"/>
    <row r="4656" customFormat="1" ht="15.75"/>
    <row r="4657" customFormat="1" ht="15.75"/>
    <row r="4658" customFormat="1" ht="15.75"/>
    <row r="4659" customFormat="1" ht="15.75"/>
    <row r="4660" customFormat="1" ht="15.75"/>
    <row r="4661" customFormat="1" ht="15.75"/>
    <row r="4662" customFormat="1" ht="15.75"/>
    <row r="4663" customFormat="1" ht="15.75"/>
    <row r="4664" customFormat="1" ht="15.75"/>
    <row r="4665" customFormat="1" ht="15.75"/>
    <row r="4666" customFormat="1" ht="15.75"/>
    <row r="4667" customFormat="1" ht="15.75"/>
    <row r="4668" customFormat="1" ht="15.75"/>
    <row r="4669" customFormat="1" ht="15.75"/>
    <row r="4670" customFormat="1" ht="15.75"/>
    <row r="4671" customFormat="1" ht="15.75"/>
    <row r="4672" customFormat="1" ht="15.75"/>
    <row r="4673" customFormat="1" ht="15.75"/>
    <row r="4674" customFormat="1" ht="15.75"/>
    <row r="4675" customFormat="1" ht="15.75"/>
    <row r="4676" customFormat="1" ht="15.75"/>
    <row r="4677" customFormat="1" ht="15.75"/>
    <row r="4678" customFormat="1" ht="15.75"/>
    <row r="4679" customFormat="1" ht="15.75"/>
    <row r="4680" customFormat="1" ht="15.75"/>
    <row r="4681" customFormat="1" ht="15.75"/>
    <row r="4682" customFormat="1" ht="15.75"/>
    <row r="4683" customFormat="1" ht="15.75"/>
    <row r="4684" customFormat="1" ht="15.75"/>
    <row r="4685" customFormat="1" ht="15.75"/>
    <row r="4686" customFormat="1" ht="15.75"/>
    <row r="4687" customFormat="1" ht="15.75"/>
    <row r="4688" customFormat="1" ht="15.75"/>
    <row r="4689" customFormat="1" ht="15.75"/>
    <row r="4690" customFormat="1" ht="15.75"/>
    <row r="4691" customFormat="1" ht="15.75"/>
    <row r="4692" customFormat="1" ht="15.75"/>
    <row r="4693" customFormat="1" ht="15.75"/>
    <row r="4694" customFormat="1" ht="15.75"/>
    <row r="4695" customFormat="1" ht="15.75"/>
    <row r="4696" customFormat="1" ht="15.75"/>
    <row r="4697" customFormat="1" ht="15.75"/>
    <row r="4698" customFormat="1" ht="15.75"/>
    <row r="4699" customFormat="1" ht="15.75"/>
    <row r="4700" customFormat="1" ht="15.75"/>
    <row r="4701" customFormat="1" ht="15.75"/>
    <row r="4702" customFormat="1" ht="15.75"/>
    <row r="4703" customFormat="1" ht="15.75"/>
    <row r="4704" customFormat="1" ht="15.75"/>
    <row r="4705" customFormat="1" ht="15.75"/>
    <row r="4706" customFormat="1" ht="15.75"/>
    <row r="4707" customFormat="1" ht="15.75"/>
    <row r="4708" customFormat="1" ht="15.75"/>
    <row r="4709" customFormat="1" ht="15.75"/>
    <row r="4710" customFormat="1" ht="15.75"/>
    <row r="4711" customFormat="1" ht="15.75"/>
    <row r="4712" customFormat="1" ht="15.75"/>
    <row r="4713" customFormat="1" ht="15.75"/>
    <row r="4714" customFormat="1" ht="15.75"/>
    <row r="4715" customFormat="1" ht="15.75"/>
    <row r="4716" customFormat="1" ht="15.75"/>
    <row r="4717" customFormat="1" ht="15.75"/>
    <row r="4718" customFormat="1" ht="15.75"/>
    <row r="4719" customFormat="1" ht="15.75"/>
    <row r="4720" customFormat="1" ht="15.75"/>
    <row r="4721" customFormat="1" ht="15.75"/>
    <row r="4722" customFormat="1" ht="15.75"/>
    <row r="4723" customFormat="1" ht="15.75"/>
    <row r="4724" customFormat="1" ht="15.75"/>
    <row r="4725" customFormat="1" ht="15.75"/>
    <row r="4726" customFormat="1" ht="15.75"/>
    <row r="4727" customFormat="1" ht="15.75"/>
    <row r="4728" customFormat="1" ht="15.75"/>
    <row r="4729" customFormat="1" ht="15.75"/>
    <row r="4730" customFormat="1" ht="15.75"/>
    <row r="4731" customFormat="1" ht="15.75"/>
    <row r="4732" customFormat="1" ht="15.75"/>
    <row r="4733" customFormat="1" ht="15.75"/>
    <row r="4734" customFormat="1" ht="15.75"/>
    <row r="4735" customFormat="1" ht="15.75"/>
    <row r="4736" customFormat="1" ht="15.75"/>
    <row r="4737" customFormat="1" ht="15.75"/>
    <row r="4738" customFormat="1" ht="15.75"/>
    <row r="4739" customFormat="1" ht="15.75"/>
    <row r="4740" customFormat="1" ht="15.75"/>
    <row r="4741" customFormat="1" ht="15.75"/>
    <row r="4742" customFormat="1" ht="15.75"/>
    <row r="4743" customFormat="1" ht="15.75"/>
    <row r="4744" customFormat="1" ht="15.75"/>
    <row r="4745" customFormat="1" ht="15.75"/>
    <row r="4746" customFormat="1" ht="15.75"/>
    <row r="4747" customFormat="1" ht="15.75"/>
    <row r="4748" customFormat="1" ht="15.75"/>
    <row r="4749" customFormat="1" ht="15.75"/>
    <row r="4750" customFormat="1" ht="15.75"/>
    <row r="4751" customFormat="1" ht="15.75"/>
    <row r="4752" customFormat="1" ht="15.75"/>
    <row r="4753" customFormat="1" ht="15.75"/>
    <row r="4754" customFormat="1" ht="15.75"/>
    <row r="4755" customFormat="1" ht="15.75"/>
    <row r="4756" customFormat="1" ht="15.75"/>
    <row r="4757" customFormat="1" ht="15.75"/>
    <row r="4758" customFormat="1" ht="15.75"/>
    <row r="4759" customFormat="1" ht="15.75"/>
    <row r="4760" customFormat="1" ht="15.75"/>
    <row r="4761" customFormat="1" ht="15.75"/>
    <row r="4762" customFormat="1" ht="15.75"/>
    <row r="4763" customFormat="1" ht="15.75"/>
    <row r="4764" customFormat="1" ht="15.75"/>
    <row r="4765" customFormat="1" ht="15.75"/>
    <row r="4766" customFormat="1" ht="15.75"/>
    <row r="4767" customFormat="1" ht="15.75"/>
    <row r="4768" customFormat="1" ht="15.75"/>
    <row r="4769" customFormat="1" ht="15.75"/>
    <row r="4770" customFormat="1" ht="15.75"/>
    <row r="4771" customFormat="1" ht="15.75"/>
    <row r="4772" customFormat="1" ht="15.75"/>
    <row r="4773" customFormat="1" ht="15.75"/>
    <row r="4774" customFormat="1" ht="15.75"/>
    <row r="4775" customFormat="1" ht="15.75"/>
    <row r="4776" customFormat="1" ht="15.75"/>
    <row r="4777" customFormat="1" ht="15.75"/>
    <row r="4778" customFormat="1" ht="15.75"/>
    <row r="4779" customFormat="1" ht="15.75"/>
    <row r="4780" customFormat="1" ht="15.75"/>
    <row r="4781" customFormat="1" ht="15.75"/>
    <row r="4782" customFormat="1" ht="15.75"/>
    <row r="4783" customFormat="1" ht="15.75"/>
    <row r="4784" customFormat="1" ht="15.75"/>
    <row r="4785" customFormat="1" ht="15.75"/>
    <row r="4786" customFormat="1" ht="15.75"/>
    <row r="4787" customFormat="1" ht="15.75"/>
    <row r="4788" customFormat="1" ht="15.75"/>
    <row r="4789" customFormat="1" ht="15.75"/>
    <row r="4790" customFormat="1" ht="15.75"/>
    <row r="4791" customFormat="1" ht="15.75"/>
    <row r="4792" customFormat="1" ht="15.75"/>
    <row r="4793" customFormat="1" ht="15.75"/>
    <row r="4794" customFormat="1" ht="15.75"/>
    <row r="4795" customFormat="1" ht="15.75"/>
    <row r="4796" customFormat="1" ht="15.75"/>
    <row r="4797" customFormat="1" ht="15.75"/>
    <row r="4798" customFormat="1" ht="15.75"/>
    <row r="4799" customFormat="1" ht="15.75"/>
    <row r="4800" customFormat="1" ht="15.75"/>
    <row r="4801" customFormat="1" ht="15.75"/>
    <row r="4802" customFormat="1" ht="15.75"/>
    <row r="4803" customFormat="1" ht="15.75"/>
    <row r="4804" customFormat="1" ht="15.75"/>
    <row r="4805" customFormat="1" ht="15.75"/>
    <row r="4806" customFormat="1" ht="15.75"/>
    <row r="4807" customFormat="1" ht="15.75"/>
    <row r="4808" customFormat="1" ht="15.75"/>
    <row r="4809" customFormat="1" ht="15.75"/>
    <row r="4810" customFormat="1" ht="15.75"/>
    <row r="4811" customFormat="1" ht="15.75"/>
    <row r="4812" customFormat="1" ht="15.75"/>
    <row r="4813" customFormat="1" ht="15.75"/>
    <row r="4814" customFormat="1" ht="15.75"/>
    <row r="4815" customFormat="1" ht="15.75"/>
    <row r="4816" customFormat="1" ht="15.75"/>
    <row r="4817" customFormat="1" ht="15.75"/>
    <row r="4818" customFormat="1" ht="15.75"/>
    <row r="4819" customFormat="1" ht="15.75"/>
    <row r="4820" customFormat="1" ht="15.75"/>
    <row r="4821" customFormat="1" ht="15.75"/>
    <row r="4822" customFormat="1" ht="15.75"/>
    <row r="4823" customFormat="1" ht="15.75"/>
    <row r="4824" customFormat="1" ht="15.75"/>
    <row r="4825" customFormat="1" ht="15.75"/>
    <row r="4826" customFormat="1" ht="15.75"/>
    <row r="4827" customFormat="1" ht="15.75"/>
    <row r="4828" customFormat="1" ht="15.75"/>
    <row r="4829" customFormat="1" ht="15.75"/>
    <row r="4830" customFormat="1" ht="15.75"/>
    <row r="4831" customFormat="1" ht="15.75"/>
    <row r="4832" customFormat="1" ht="15.75"/>
    <row r="4833" customFormat="1" ht="15.75"/>
    <row r="4834" customFormat="1" ht="15.75"/>
    <row r="4835" customFormat="1" ht="15.75"/>
    <row r="4836" customFormat="1" ht="15.75"/>
    <row r="4837" customFormat="1" ht="15.75"/>
    <row r="4838" customFormat="1" ht="15.75"/>
    <row r="4839" customFormat="1" ht="15.75"/>
    <row r="4840" customFormat="1" ht="15.75"/>
    <row r="4841" customFormat="1" ht="15.75"/>
    <row r="4842" customFormat="1" ht="15.75"/>
    <row r="4843" customFormat="1" ht="15.75"/>
    <row r="4844" customFormat="1" ht="15.75"/>
    <row r="4845" customFormat="1" ht="15.75"/>
    <row r="4846" customFormat="1" ht="15.75"/>
    <row r="4847" customFormat="1" ht="15.75"/>
    <row r="4848" customFormat="1" ht="15.75"/>
    <row r="4849" customFormat="1" ht="15.75"/>
    <row r="4850" customFormat="1" ht="15.75"/>
    <row r="4851" customFormat="1" ht="15.75"/>
    <row r="4852" customFormat="1" ht="15.75"/>
    <row r="4853" customFormat="1" ht="15.75"/>
    <row r="4854" customFormat="1" ht="15.75"/>
    <row r="4855" customFormat="1" ht="15.75"/>
    <row r="4856" customFormat="1" ht="15.75"/>
    <row r="4857" customFormat="1" ht="15.75"/>
    <row r="4858" customFormat="1" ht="15.75"/>
    <row r="4859" customFormat="1" ht="15.75"/>
    <row r="4860" customFormat="1" ht="15.75"/>
    <row r="4861" customFormat="1" ht="15.75"/>
    <row r="4862" customFormat="1" ht="15.75"/>
    <row r="4863" customFormat="1" ht="15.75"/>
    <row r="4864" customFormat="1" ht="15.75"/>
    <row r="4865" customFormat="1" ht="15.75"/>
    <row r="4866" customFormat="1" ht="15.75"/>
    <row r="4867" customFormat="1" ht="15.75"/>
    <row r="4868" customFormat="1" ht="15.75"/>
    <row r="4869" customFormat="1" ht="15.75"/>
    <row r="4870" customFormat="1" ht="15.75"/>
    <row r="4871" customFormat="1" ht="15.75"/>
    <row r="4872" customFormat="1" ht="15.75"/>
    <row r="4873" customFormat="1" ht="15.75"/>
    <row r="4874" customFormat="1" ht="15.75"/>
    <row r="4875" customFormat="1" ht="15.75"/>
    <row r="4876" customFormat="1" ht="15.75"/>
    <row r="4877" customFormat="1" ht="15.75"/>
    <row r="4878" customFormat="1" ht="15.75"/>
    <row r="4879" customFormat="1" ht="15.75"/>
    <row r="4880" customFormat="1" ht="15.75"/>
    <row r="4881" customFormat="1" ht="15.75"/>
    <row r="4882" customFormat="1" ht="15.75"/>
    <row r="4883" customFormat="1" ht="15.75"/>
    <row r="4884" customFormat="1" ht="15.75"/>
    <row r="4885" customFormat="1" ht="15.75"/>
    <row r="4886" customFormat="1" ht="15.75"/>
    <row r="4887" customFormat="1" ht="15.75"/>
    <row r="4888" customFormat="1" ht="15.75"/>
    <row r="4889" customFormat="1" ht="15.75"/>
    <row r="4890" customFormat="1" ht="15.75"/>
    <row r="4891" customFormat="1" ht="15.75"/>
    <row r="4892" customFormat="1" ht="15.75"/>
    <row r="4893" customFormat="1" ht="15.75"/>
    <row r="4894" customFormat="1" ht="15.75"/>
    <row r="4895" customFormat="1" ht="15.75"/>
    <row r="4896" customFormat="1" ht="15.75"/>
    <row r="4897" customFormat="1" ht="15.75"/>
    <row r="4898" customFormat="1" ht="15.75"/>
    <row r="4899" customFormat="1" ht="15.75"/>
    <row r="4900" customFormat="1" ht="15.75"/>
    <row r="4901" customFormat="1" ht="15.75"/>
    <row r="4902" customFormat="1" ht="15.75"/>
    <row r="4903" customFormat="1" ht="15.75"/>
    <row r="4904" customFormat="1" ht="15.75"/>
    <row r="4905" customFormat="1" ht="15.75"/>
    <row r="4906" customFormat="1" ht="15.75"/>
    <row r="4907" customFormat="1" ht="15.75"/>
    <row r="4908" customFormat="1" ht="15.75"/>
    <row r="4909" customFormat="1" ht="15.75"/>
    <row r="4910" customFormat="1" ht="15.75"/>
    <row r="4911" customFormat="1" ht="15.75"/>
    <row r="4912" customFormat="1" ht="15.75"/>
    <row r="4913" customFormat="1" ht="15.75"/>
    <row r="4914" customFormat="1" ht="15.75"/>
    <row r="4915" customFormat="1" ht="15.75"/>
    <row r="4916" customFormat="1" ht="15.75"/>
    <row r="4917" customFormat="1" ht="15.75"/>
    <row r="4918" customFormat="1" ht="15.75"/>
    <row r="4919" customFormat="1" ht="15.75"/>
    <row r="4920" customFormat="1" ht="15.75"/>
    <row r="4921" customFormat="1" ht="15.75"/>
    <row r="4922" customFormat="1" ht="15.75"/>
    <row r="4923" customFormat="1" ht="15.75"/>
    <row r="4924" customFormat="1" ht="15.75"/>
    <row r="4925" customFormat="1" ht="15.75"/>
    <row r="4926" customFormat="1" ht="15.75"/>
    <row r="4927" customFormat="1" ht="15.75"/>
    <row r="4928" customFormat="1" ht="15.75"/>
    <row r="4929" customFormat="1" ht="15.75"/>
    <row r="4930" customFormat="1" ht="15.75"/>
    <row r="4931" customFormat="1" ht="15.75"/>
    <row r="4932" customFormat="1" ht="15.75"/>
    <row r="4933" customFormat="1" ht="15.75"/>
    <row r="4934" customFormat="1" ht="15.75"/>
    <row r="4935" customFormat="1" ht="15.75"/>
    <row r="4936" customFormat="1" ht="15.75"/>
    <row r="4937" customFormat="1" ht="15.75"/>
    <row r="4938" customFormat="1" ht="15.75"/>
    <row r="4939" customFormat="1" ht="15.75"/>
    <row r="4940" customFormat="1" ht="15.75"/>
    <row r="4941" customFormat="1" ht="15.75"/>
    <row r="4942" customFormat="1" ht="15.75"/>
    <row r="4943" customFormat="1" ht="15.75"/>
    <row r="4944" customFormat="1" ht="15.75"/>
    <row r="4945" customFormat="1" ht="15.75"/>
    <row r="4946" customFormat="1" ht="15.75"/>
    <row r="4947" customFormat="1" ht="15.75"/>
    <row r="4948" customFormat="1" ht="15.75"/>
    <row r="4949" customFormat="1" ht="15.75"/>
    <row r="4950" customFormat="1" ht="15.75"/>
    <row r="4951" customFormat="1" ht="15.75"/>
    <row r="4952" customFormat="1" ht="15.75"/>
    <row r="4953" customFormat="1" ht="15.75"/>
    <row r="4954" customFormat="1" ht="15.75"/>
    <row r="4955" customFormat="1" ht="15.75"/>
    <row r="4956" customFormat="1" ht="15.75"/>
    <row r="4957" customFormat="1" ht="15.75"/>
    <row r="4958" customFormat="1" ht="15.75"/>
    <row r="4959" customFormat="1" ht="15.75"/>
    <row r="4960" customFormat="1" ht="15.75"/>
    <row r="4961" customFormat="1" ht="15.75"/>
    <row r="4962" customFormat="1" ht="15.75"/>
    <row r="4963" customFormat="1" ht="15.75"/>
    <row r="4964" customFormat="1" ht="15.75"/>
    <row r="4965" customFormat="1" ht="15.75"/>
    <row r="4966" customFormat="1" ht="15.75"/>
    <row r="4967" customFormat="1" ht="15.75"/>
    <row r="4968" customFormat="1" ht="15.75"/>
    <row r="4969" customFormat="1" ht="15.75"/>
    <row r="4970" customFormat="1" ht="15.75"/>
    <row r="4971" customFormat="1" ht="15.75"/>
    <row r="4972" customFormat="1" ht="15.75"/>
    <row r="4973" customFormat="1" ht="15.75"/>
    <row r="4974" customFormat="1" ht="15.75"/>
    <row r="4975" customFormat="1" ht="15.75"/>
    <row r="4976" customFormat="1" ht="15.75"/>
    <row r="4977" customFormat="1" ht="15.75"/>
    <row r="4978" customFormat="1" ht="15.75"/>
    <row r="4979" customFormat="1" ht="15.75"/>
    <row r="4980" customFormat="1" ht="15.75"/>
    <row r="4981" customFormat="1" ht="15.75"/>
    <row r="4982" customFormat="1" ht="15.75"/>
    <row r="4983" customFormat="1" ht="15.75"/>
    <row r="4984" customFormat="1" ht="15.75"/>
    <row r="4985" customFormat="1" ht="15.75"/>
    <row r="4986" customFormat="1" ht="15.75"/>
    <row r="4987" customFormat="1" ht="15.75"/>
    <row r="4988" customFormat="1" ht="15.75"/>
    <row r="4989" customFormat="1" ht="15.75"/>
    <row r="4990" customFormat="1" ht="15.75"/>
    <row r="4991" customFormat="1" ht="15.75"/>
    <row r="4992" customFormat="1" ht="15.75"/>
    <row r="4993" customFormat="1" ht="15.75"/>
    <row r="4994" customFormat="1" ht="15.75"/>
    <row r="4995" customFormat="1" ht="15.75"/>
    <row r="4996" customFormat="1" ht="15.75"/>
    <row r="4997" customFormat="1" ht="15.75"/>
    <row r="4998" customFormat="1" ht="15.75"/>
    <row r="4999" customFormat="1" ht="15.75"/>
    <row r="5000" customFormat="1" ht="15.75"/>
    <row r="5001" customFormat="1" ht="15.75"/>
    <row r="5002" customFormat="1" ht="15.75"/>
    <row r="5003" customFormat="1" ht="15.75"/>
    <row r="5004" customFormat="1" ht="15.75"/>
    <row r="5005" customFormat="1" ht="15.75"/>
    <row r="5006" customFormat="1" ht="15.75"/>
    <row r="5007" customFormat="1" ht="15.75"/>
    <row r="5008" customFormat="1" ht="15.75"/>
    <row r="5009" customFormat="1" ht="15.75"/>
    <row r="5010" customFormat="1" ht="15.75"/>
    <row r="5011" customFormat="1" ht="15.75"/>
    <row r="5012" customFormat="1" ht="15.75"/>
    <row r="5013" customFormat="1" ht="15.75"/>
    <row r="5014" customFormat="1" ht="15.75"/>
    <row r="5015" customFormat="1" ht="15.75"/>
    <row r="5016" customFormat="1" ht="15.75"/>
    <row r="5017" customFormat="1" ht="15.75"/>
    <row r="5018" customFormat="1" ht="15.75"/>
    <row r="5019" customFormat="1" ht="15.75"/>
    <row r="5020" customFormat="1" ht="15.75"/>
    <row r="5021" customFormat="1" ht="15.75"/>
    <row r="5022" customFormat="1" ht="15.75"/>
    <row r="5023" customFormat="1" ht="15.75"/>
    <row r="5024" customFormat="1" ht="15.75"/>
    <row r="5025" customFormat="1" ht="15.75"/>
    <row r="5026" customFormat="1" ht="15.75"/>
    <row r="5027" customFormat="1" ht="15.75"/>
    <row r="5028" customFormat="1" ht="15.75"/>
    <row r="5029" customFormat="1" ht="15.75"/>
    <row r="5030" customFormat="1" ht="15.75"/>
    <row r="5031" customFormat="1" ht="15.75"/>
    <row r="5032" customFormat="1" ht="15.75"/>
    <row r="5033" customFormat="1" ht="15.75"/>
    <row r="5034" customFormat="1" ht="15.75"/>
    <row r="5035" customFormat="1" ht="15.75"/>
    <row r="5036" customFormat="1" ht="15.75"/>
    <row r="5037" customFormat="1" ht="15.75"/>
    <row r="5038" customFormat="1" ht="15.75"/>
    <row r="5039" customFormat="1" ht="15.75"/>
    <row r="5040" customFormat="1" ht="15.75"/>
    <row r="5041" customFormat="1" ht="15.75"/>
    <row r="5042" customFormat="1" ht="15.75"/>
    <row r="5043" customFormat="1" ht="15.75"/>
    <row r="5044" customFormat="1" ht="15.75"/>
    <row r="5045" customFormat="1" ht="15.75"/>
    <row r="5046" customFormat="1" ht="15.75"/>
    <row r="5047" customFormat="1" ht="15.75"/>
    <row r="5048" customFormat="1" ht="15.75"/>
    <row r="5049" customFormat="1" ht="15.75"/>
    <row r="5050" customFormat="1" ht="15.75"/>
    <row r="5051" customFormat="1" ht="15.75"/>
    <row r="5052" customFormat="1" ht="15.75"/>
    <row r="5053" customFormat="1" ht="15.75"/>
    <row r="5054" customFormat="1" ht="15.75"/>
    <row r="5055" customFormat="1" ht="15.75"/>
    <row r="5056" customFormat="1" ht="15.75"/>
    <row r="5057" customFormat="1" ht="15.75"/>
    <row r="5058" customFormat="1" ht="15.75"/>
    <row r="5059" customFormat="1" ht="15.75"/>
    <row r="5060" customFormat="1" ht="15.75"/>
    <row r="5061" customFormat="1" ht="15.75"/>
    <row r="5062" customFormat="1" ht="15.75"/>
    <row r="5063" customFormat="1" ht="15.75"/>
    <row r="5064" customFormat="1" ht="15.75"/>
    <row r="5065" customFormat="1" ht="15.75"/>
    <row r="5066" customFormat="1" ht="15.75"/>
    <row r="5067" customFormat="1" ht="15.75"/>
    <row r="5068" customFormat="1" ht="15.75"/>
    <row r="5069" customFormat="1" ht="15.75"/>
    <row r="5070" customFormat="1" ht="15.75"/>
    <row r="5071" customFormat="1" ht="15.75"/>
    <row r="5072" customFormat="1" ht="15.75"/>
    <row r="5073" customFormat="1" ht="15.75"/>
    <row r="5074" customFormat="1" ht="15.75"/>
    <row r="5075" customFormat="1" ht="15.75"/>
    <row r="5076" customFormat="1" ht="15.75"/>
    <row r="5077" customFormat="1" ht="15.75"/>
    <row r="5078" customFormat="1" ht="15.75"/>
    <row r="5079" customFormat="1" ht="15.75"/>
    <row r="5080" customFormat="1" ht="15.75"/>
    <row r="5081" customFormat="1" ht="15.75"/>
    <row r="5082" customFormat="1" ht="15.75"/>
    <row r="5083" customFormat="1" ht="15.75"/>
    <row r="5084" customFormat="1" ht="15.75"/>
    <row r="5085" customFormat="1" ht="15.75"/>
    <row r="5086" customFormat="1" ht="15.75"/>
    <row r="5087" customFormat="1" ht="15.75"/>
    <row r="5088" customFormat="1" ht="15.75"/>
    <row r="5089" customFormat="1" ht="15.75"/>
    <row r="5090" customFormat="1" ht="15.75"/>
    <row r="5091" customFormat="1" ht="15.75"/>
    <row r="5092" customFormat="1" ht="15.75"/>
    <row r="5093" customFormat="1" ht="15.75"/>
    <row r="5094" customFormat="1" ht="15.75"/>
    <row r="5095" customFormat="1" ht="15.75"/>
    <row r="5096" customFormat="1" ht="15.75"/>
    <row r="5097" customFormat="1" ht="15.75"/>
    <row r="5098" customFormat="1" ht="15.75"/>
    <row r="5099" customFormat="1" ht="15.75"/>
    <row r="5100" customFormat="1" ht="15.75"/>
    <row r="5101" customFormat="1" ht="15.75"/>
    <row r="5102" customFormat="1" ht="15.75"/>
    <row r="5103" customFormat="1" ht="15.75"/>
    <row r="5104" customFormat="1" ht="15.75"/>
    <row r="5105" customFormat="1" ht="15.75"/>
    <row r="5106" customFormat="1" ht="15.75"/>
    <row r="5107" customFormat="1" ht="15.75"/>
    <row r="5108" customFormat="1" ht="15.75"/>
    <row r="5109" customFormat="1" ht="15.75"/>
    <row r="5110" customFormat="1" ht="15.75"/>
    <row r="5111" customFormat="1" ht="15.75"/>
    <row r="5112" customFormat="1" ht="15.75"/>
    <row r="5113" customFormat="1" ht="15.75"/>
    <row r="5114" customFormat="1" ht="15.75"/>
    <row r="5115" customFormat="1" ht="15.75"/>
    <row r="5116" customFormat="1" ht="15.75"/>
    <row r="5117" customFormat="1" ht="15.75"/>
    <row r="5118" customFormat="1" ht="15.75"/>
    <row r="5119" customFormat="1" ht="15.75"/>
    <row r="5120" customFormat="1" ht="15.75"/>
    <row r="5121" customFormat="1" ht="15.75"/>
    <row r="5122" customFormat="1" ht="15.75"/>
    <row r="5123" customFormat="1" ht="15.75"/>
    <row r="5124" customFormat="1" ht="15.75"/>
    <row r="5125" customFormat="1" ht="15.75"/>
    <row r="5126" customFormat="1" ht="15.75"/>
    <row r="5127" customFormat="1" ht="15.75"/>
    <row r="5128" customFormat="1" ht="15.75"/>
    <row r="5129" customFormat="1" ht="15.75"/>
    <row r="5130" customFormat="1" ht="15.75"/>
    <row r="5131" customFormat="1" ht="15.75"/>
    <row r="5132" customFormat="1" ht="15.75"/>
    <row r="5133" customFormat="1" ht="15.75"/>
    <row r="5134" customFormat="1" ht="15.75"/>
    <row r="5135" customFormat="1" ht="15.75"/>
    <row r="5136" customFormat="1" ht="15.75"/>
    <row r="5137" customFormat="1" ht="15.75"/>
    <row r="5138" customFormat="1" ht="15.75"/>
    <row r="5139" customFormat="1" ht="15.75"/>
    <row r="5140" customFormat="1" ht="15.75"/>
    <row r="5141" customFormat="1" ht="15.75"/>
    <row r="5142" customFormat="1" ht="15.75"/>
    <row r="5143" customFormat="1" ht="15.75"/>
    <row r="5144" customFormat="1" ht="15.75"/>
    <row r="5145" customFormat="1" ht="15.75"/>
    <row r="5146" customFormat="1" ht="15.75"/>
    <row r="5147" customFormat="1" ht="15.75"/>
    <row r="5148" customFormat="1" ht="15.75"/>
    <row r="5149" customFormat="1" ht="15.75"/>
    <row r="5150" customFormat="1" ht="15.75"/>
    <row r="5151" customFormat="1" ht="15.75"/>
    <row r="5152" customFormat="1" ht="15.75"/>
    <row r="5153" customFormat="1" ht="15.75"/>
    <row r="5154" customFormat="1" ht="15.75"/>
    <row r="5155" customFormat="1" ht="15.75"/>
    <row r="5156" customFormat="1" ht="15.75"/>
    <row r="5157" customFormat="1" ht="15.75"/>
    <row r="5158" customFormat="1" ht="15.75"/>
    <row r="5159" customFormat="1" ht="15.75"/>
    <row r="5160" customFormat="1" ht="15.75"/>
    <row r="5161" customFormat="1" ht="15.75"/>
    <row r="5162" customFormat="1" ht="15.75"/>
    <row r="5163" customFormat="1" ht="15.75"/>
    <row r="5164" customFormat="1" ht="15.75"/>
    <row r="5165" customFormat="1" ht="15.75"/>
    <row r="5166" customFormat="1" ht="15.75"/>
    <row r="5167" customFormat="1" ht="15.75"/>
    <row r="5168" customFormat="1" ht="15.75"/>
    <row r="5169" customFormat="1" ht="15.75"/>
    <row r="5170" customFormat="1" ht="15.75"/>
    <row r="5171" customFormat="1" ht="15.75"/>
    <row r="5172" customFormat="1" ht="15.75"/>
    <row r="5173" customFormat="1" ht="15.75"/>
    <row r="5174" customFormat="1" ht="15.75"/>
    <row r="5175" customFormat="1" ht="15.75"/>
    <row r="5176" customFormat="1" ht="15.75"/>
    <row r="5177" customFormat="1" ht="15.75"/>
    <row r="5178" customFormat="1" ht="15.75"/>
    <row r="5179" customFormat="1" ht="15.75"/>
    <row r="5180" customFormat="1" ht="15.75"/>
    <row r="5181" customFormat="1" ht="15.75"/>
    <row r="5182" customFormat="1" ht="15.75"/>
    <row r="5183" customFormat="1" ht="15.75"/>
    <row r="5184" customFormat="1" ht="15.75"/>
    <row r="5185" customFormat="1" ht="15.75"/>
    <row r="5186" customFormat="1" ht="15.75"/>
    <row r="5187" customFormat="1" ht="15.75"/>
    <row r="5188" customFormat="1" ht="15.75"/>
    <row r="5189" customFormat="1" ht="15.75"/>
    <row r="5190" customFormat="1" ht="15.75"/>
    <row r="5191" customFormat="1" ht="15.75"/>
    <row r="5192" customFormat="1" ht="15.75"/>
    <row r="5193" customFormat="1" ht="15.75"/>
    <row r="5194" customFormat="1" ht="15.75"/>
    <row r="5195" customFormat="1" ht="15.75"/>
    <row r="5196" customFormat="1" ht="15.75"/>
    <row r="5197" customFormat="1" ht="15.75"/>
    <row r="5198" customFormat="1" ht="15.75"/>
    <row r="5199" customFormat="1" ht="15.75"/>
    <row r="5200" customFormat="1" ht="15.75"/>
    <row r="5201" customFormat="1" ht="15.75"/>
    <row r="5202" customFormat="1" ht="15.75"/>
    <row r="5203" customFormat="1" ht="15.75"/>
    <row r="5204" customFormat="1" ht="15.75"/>
    <row r="5205" customFormat="1" ht="15.75"/>
    <row r="5206" customFormat="1" ht="15.75"/>
    <row r="5207" customFormat="1" ht="15.75"/>
    <row r="5208" customFormat="1" ht="15.75"/>
    <row r="5209" customFormat="1" ht="15.75"/>
    <row r="5210" customFormat="1" ht="15.75"/>
    <row r="5211" customFormat="1" ht="15.75"/>
    <row r="5212" customFormat="1" ht="15.75"/>
    <row r="5213" customFormat="1" ht="15.75"/>
    <row r="5214" customFormat="1" ht="15.75"/>
    <row r="5215" customFormat="1" ht="15.75"/>
    <row r="5216" customFormat="1" ht="15.75"/>
    <row r="5217" customFormat="1" ht="15.75"/>
    <row r="5218" customFormat="1" ht="15.75"/>
    <row r="5219" customFormat="1" ht="15.75"/>
    <row r="5220" customFormat="1" ht="15.75"/>
    <row r="5221" customFormat="1" ht="15.75"/>
    <row r="5222" customFormat="1" ht="15.75"/>
    <row r="5223" customFormat="1" ht="15.75"/>
    <row r="5224" customFormat="1" ht="15.75"/>
    <row r="5225" customFormat="1" ht="15.75"/>
    <row r="5226" customFormat="1" ht="15.75"/>
    <row r="5227" customFormat="1" ht="15.75"/>
    <row r="5228" customFormat="1" ht="15.75"/>
    <row r="5229" customFormat="1" ht="15.75"/>
    <row r="5230" customFormat="1" ht="15.75"/>
    <row r="5231" customFormat="1" ht="15.75"/>
    <row r="5232" customFormat="1" ht="15.75"/>
    <row r="5233" customFormat="1" ht="15.75"/>
    <row r="5234" customFormat="1" ht="15.75"/>
    <row r="5235" customFormat="1" ht="15.75"/>
    <row r="5236" customFormat="1" ht="15.75"/>
    <row r="5237" customFormat="1" ht="15.75"/>
    <row r="5238" customFormat="1" ht="15.75"/>
    <row r="5239" customFormat="1" ht="15.75"/>
    <row r="5240" customFormat="1" ht="15.75"/>
    <row r="5241" customFormat="1" ht="15.75"/>
    <row r="5242" customFormat="1" ht="15.75"/>
  </sheetData>
  <mergeCells count="1">
    <mergeCell ref="B1:H1"/>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K366"/>
  <sheetViews>
    <sheetView workbookViewId="0">
      <selection activeCell="C57" sqref="C57"/>
    </sheetView>
  </sheetViews>
  <sheetFormatPr defaultColWidth="11.25" defaultRowHeight="15.75"/>
  <cols>
    <col min="1" max="1" width="12.875" customWidth="1"/>
    <col min="2" max="2" width="19.875" customWidth="1"/>
    <col min="3" max="3" width="88.625" customWidth="1"/>
    <col min="4" max="4" width="27" customWidth="1"/>
    <col min="5" max="5" width="155.25" customWidth="1"/>
    <col min="7" max="11" width="6.25" customWidth="1"/>
  </cols>
  <sheetData>
    <row r="1" spans="1:11" ht="54" customHeight="1">
      <c r="A1" s="1070" t="s">
        <v>1875</v>
      </c>
      <c r="B1" s="1071"/>
      <c r="C1" s="1071"/>
      <c r="D1" s="1071"/>
      <c r="E1" s="1071"/>
      <c r="F1" s="240"/>
      <c r="G1" s="240"/>
      <c r="H1" s="240"/>
      <c r="I1" s="240"/>
      <c r="J1" s="240"/>
      <c r="K1" s="240"/>
    </row>
    <row r="2" spans="1:11" ht="30.75" customHeight="1">
      <c r="A2" s="219"/>
      <c r="B2" s="220" t="s">
        <v>174</v>
      </c>
      <c r="C2" s="220" t="s">
        <v>1876</v>
      </c>
      <c r="D2" s="426" t="s">
        <v>4</v>
      </c>
      <c r="E2" s="427" t="s">
        <v>305</v>
      </c>
      <c r="F2" s="240"/>
      <c r="G2" s="240"/>
      <c r="H2" s="240"/>
      <c r="I2" s="240"/>
      <c r="J2" s="240"/>
      <c r="K2" s="240"/>
    </row>
    <row r="3" spans="1:11" ht="48.75" customHeight="1">
      <c r="A3" s="219"/>
      <c r="B3" s="220" t="s">
        <v>1877</v>
      </c>
      <c r="C3" s="427" t="s">
        <v>1878</v>
      </c>
      <c r="D3" s="220"/>
      <c r="E3" s="428"/>
      <c r="F3" s="240"/>
      <c r="G3" s="240"/>
      <c r="H3" s="240"/>
      <c r="I3" s="240"/>
      <c r="J3" s="240"/>
      <c r="K3" s="240"/>
    </row>
    <row r="4" spans="1:11" ht="12.75" customHeight="1">
      <c r="A4" s="429" t="s">
        <v>2008</v>
      </c>
      <c r="B4" s="429" t="s">
        <v>69</v>
      </c>
      <c r="C4" s="429" t="s">
        <v>1879</v>
      </c>
      <c r="D4" s="430" t="s">
        <v>1880</v>
      </c>
      <c r="E4" s="227" t="s">
        <v>1881</v>
      </c>
      <c r="F4" s="240"/>
      <c r="G4" s="240"/>
      <c r="H4" s="240"/>
      <c r="I4" s="240"/>
      <c r="J4" s="240"/>
      <c r="K4" s="240"/>
    </row>
    <row r="5" spans="1:11" ht="12.75" customHeight="1">
      <c r="A5" s="429" t="s">
        <v>2009</v>
      </c>
      <c r="B5" s="429" t="s">
        <v>69</v>
      </c>
      <c r="C5" s="429" t="s">
        <v>1879</v>
      </c>
      <c r="D5" s="430" t="s">
        <v>1880</v>
      </c>
      <c r="E5" s="227" t="s">
        <v>1881</v>
      </c>
      <c r="F5" s="240"/>
      <c r="G5" s="240"/>
      <c r="H5" s="240"/>
      <c r="I5" s="240"/>
      <c r="J5" s="240"/>
      <c r="K5" s="240"/>
    </row>
    <row r="6" spans="1:11" ht="12.75" customHeight="1">
      <c r="A6" s="429" t="s">
        <v>2010</v>
      </c>
      <c r="B6" s="429" t="s">
        <v>69</v>
      </c>
      <c r="C6" s="429" t="s">
        <v>1882</v>
      </c>
      <c r="D6" s="430" t="s">
        <v>1880</v>
      </c>
      <c r="E6" s="302" t="s">
        <v>1883</v>
      </c>
      <c r="F6" s="240"/>
      <c r="G6" s="240"/>
      <c r="H6" s="240"/>
      <c r="I6" s="240"/>
      <c r="J6" s="240"/>
      <c r="K6" s="240"/>
    </row>
    <row r="7" spans="1:11" ht="12.75" customHeight="1">
      <c r="A7" s="429" t="s">
        <v>2011</v>
      </c>
      <c r="B7" s="429" t="s">
        <v>69</v>
      </c>
      <c r="C7" s="429" t="s">
        <v>1882</v>
      </c>
      <c r="D7" s="430" t="s">
        <v>1880</v>
      </c>
      <c r="E7" s="302" t="s">
        <v>1883</v>
      </c>
      <c r="F7" s="240"/>
      <c r="G7" s="240"/>
      <c r="H7" s="240"/>
      <c r="I7" s="240"/>
      <c r="J7" s="240"/>
      <c r="K7" s="240"/>
    </row>
    <row r="8" spans="1:11" ht="12.75" customHeight="1">
      <c r="A8" s="429" t="s">
        <v>2012</v>
      </c>
      <c r="B8" s="429" t="s">
        <v>69</v>
      </c>
      <c r="C8" s="429" t="s">
        <v>1884</v>
      </c>
      <c r="D8" s="431" t="s">
        <v>2098</v>
      </c>
      <c r="E8" s="302" t="s">
        <v>1885</v>
      </c>
      <c r="F8" s="240"/>
      <c r="G8" s="240"/>
      <c r="H8" s="240"/>
      <c r="I8" s="240"/>
      <c r="J8" s="240"/>
      <c r="K8" s="240"/>
    </row>
    <row r="9" spans="1:11" ht="12.75" customHeight="1">
      <c r="A9" s="429" t="s">
        <v>2013</v>
      </c>
      <c r="B9" s="429" t="s">
        <v>69</v>
      </c>
      <c r="C9" s="429" t="s">
        <v>1884</v>
      </c>
      <c r="D9" s="431" t="s">
        <v>2098</v>
      </c>
      <c r="E9" s="302" t="s">
        <v>1885</v>
      </c>
      <c r="F9" s="240"/>
      <c r="G9" s="240"/>
      <c r="H9" s="240"/>
      <c r="I9" s="240"/>
      <c r="J9" s="240"/>
      <c r="K9" s="240"/>
    </row>
    <row r="10" spans="1:11" ht="12.75" customHeight="1">
      <c r="A10" s="429" t="s">
        <v>2014</v>
      </c>
      <c r="B10" s="429" t="s">
        <v>69</v>
      </c>
      <c r="C10" s="429" t="s">
        <v>1886</v>
      </c>
      <c r="D10" s="431" t="s">
        <v>2098</v>
      </c>
      <c r="E10" s="302" t="s">
        <v>1887</v>
      </c>
      <c r="F10" s="240"/>
      <c r="G10" s="240"/>
      <c r="H10" s="240"/>
      <c r="I10" s="240"/>
      <c r="J10" s="240"/>
      <c r="K10" s="240"/>
    </row>
    <row r="11" spans="1:11" ht="12.75" customHeight="1">
      <c r="A11" s="429" t="s">
        <v>2015</v>
      </c>
      <c r="B11" s="429" t="s">
        <v>69</v>
      </c>
      <c r="C11" s="429" t="s">
        <v>1886</v>
      </c>
      <c r="D11" s="431" t="s">
        <v>2098</v>
      </c>
      <c r="E11" s="302" t="s">
        <v>1887</v>
      </c>
      <c r="F11" s="240"/>
      <c r="G11" s="240"/>
      <c r="H11" s="240"/>
      <c r="I11" s="240"/>
      <c r="J11" s="240"/>
      <c r="K11" s="240"/>
    </row>
    <row r="12" spans="1:11" ht="12.75" customHeight="1">
      <c r="A12" s="429" t="s">
        <v>2016</v>
      </c>
      <c r="B12" s="429" t="s">
        <v>69</v>
      </c>
      <c r="C12" s="429" t="s">
        <v>1888</v>
      </c>
      <c r="D12" s="430" t="s">
        <v>1880</v>
      </c>
      <c r="E12" s="302" t="s">
        <v>1889</v>
      </c>
      <c r="F12" s="240"/>
      <c r="G12" s="240"/>
      <c r="H12" s="240"/>
      <c r="I12" s="240"/>
      <c r="J12" s="240"/>
      <c r="K12" s="240"/>
    </row>
    <row r="13" spans="1:11" ht="12.75" customHeight="1">
      <c r="A13" s="429" t="s">
        <v>2017</v>
      </c>
      <c r="B13" s="429" t="s">
        <v>69</v>
      </c>
      <c r="C13" s="429" t="s">
        <v>1888</v>
      </c>
      <c r="D13" s="430" t="s">
        <v>1880</v>
      </c>
      <c r="E13" s="302" t="s">
        <v>1889</v>
      </c>
      <c r="F13" s="240"/>
      <c r="G13" s="240"/>
      <c r="H13" s="240"/>
      <c r="I13" s="240"/>
      <c r="J13" s="240"/>
      <c r="K13" s="240"/>
    </row>
    <row r="14" spans="1:11" ht="12.75" customHeight="1">
      <c r="A14" s="429" t="s">
        <v>2018</v>
      </c>
      <c r="B14" s="429" t="s">
        <v>69</v>
      </c>
      <c r="C14" s="429" t="s">
        <v>1890</v>
      </c>
      <c r="D14" s="430" t="s">
        <v>1880</v>
      </c>
      <c r="E14" s="302" t="s">
        <v>1891</v>
      </c>
      <c r="F14" s="240"/>
      <c r="G14" s="240"/>
      <c r="H14" s="240"/>
      <c r="I14" s="240"/>
      <c r="J14" s="240"/>
      <c r="K14" s="240"/>
    </row>
    <row r="15" spans="1:11" ht="12.75" customHeight="1">
      <c r="A15" s="429" t="s">
        <v>2019</v>
      </c>
      <c r="B15" s="429" t="s">
        <v>69</v>
      </c>
      <c r="C15" s="429" t="s">
        <v>1890</v>
      </c>
      <c r="D15" s="430" t="s">
        <v>1880</v>
      </c>
      <c r="E15" s="302" t="s">
        <v>1891</v>
      </c>
      <c r="F15" s="240"/>
      <c r="G15" s="240"/>
      <c r="H15" s="240"/>
      <c r="I15" s="240"/>
      <c r="J15" s="240"/>
      <c r="K15" s="240"/>
    </row>
    <row r="16" spans="1:11" ht="12.75" customHeight="1">
      <c r="A16" s="219"/>
      <c r="B16" s="219"/>
      <c r="C16" s="220" t="s">
        <v>1892</v>
      </c>
      <c r="D16" s="220"/>
      <c r="E16" s="428"/>
      <c r="F16" s="240"/>
      <c r="G16" s="240"/>
      <c r="H16" s="240"/>
      <c r="I16" s="240"/>
      <c r="J16" s="240"/>
      <c r="K16" s="240"/>
    </row>
    <row r="17" spans="1:11" ht="12.75" customHeight="1">
      <c r="A17" s="344" t="s">
        <v>2020</v>
      </c>
      <c r="B17" s="344" t="s">
        <v>69</v>
      </c>
      <c r="C17" s="344" t="s">
        <v>1893</v>
      </c>
      <c r="D17" s="430" t="s">
        <v>1894</v>
      </c>
      <c r="E17" s="302" t="s">
        <v>1895</v>
      </c>
      <c r="F17" s="240"/>
      <c r="G17" s="240"/>
      <c r="H17" s="240"/>
      <c r="I17" s="240"/>
      <c r="J17" s="240"/>
      <c r="K17" s="240"/>
    </row>
    <row r="18" spans="1:11" ht="12.75" customHeight="1">
      <c r="A18" s="344" t="s">
        <v>2021</v>
      </c>
      <c r="B18" s="344" t="s">
        <v>69</v>
      </c>
      <c r="C18" s="344" t="s">
        <v>1893</v>
      </c>
      <c r="D18" s="430" t="s">
        <v>1894</v>
      </c>
      <c r="E18" s="302" t="s">
        <v>1895</v>
      </c>
      <c r="F18" s="240"/>
      <c r="G18" s="240"/>
      <c r="H18" s="240"/>
      <c r="I18" s="240"/>
      <c r="J18" s="240"/>
      <c r="K18" s="240"/>
    </row>
    <row r="19" spans="1:11" ht="12.75" customHeight="1">
      <c r="A19" s="344" t="s">
        <v>2022</v>
      </c>
      <c r="B19" s="344" t="s">
        <v>69</v>
      </c>
      <c r="C19" s="344" t="s">
        <v>1896</v>
      </c>
      <c r="D19" s="430" t="s">
        <v>1894</v>
      </c>
      <c r="E19" s="302" t="s">
        <v>1897</v>
      </c>
      <c r="F19" s="240"/>
      <c r="G19" s="240"/>
      <c r="H19" s="240"/>
      <c r="I19" s="240"/>
      <c r="J19" s="240"/>
      <c r="K19" s="240"/>
    </row>
    <row r="20" spans="1:11" ht="12.75" customHeight="1">
      <c r="A20" s="344" t="s">
        <v>2023</v>
      </c>
      <c r="B20" s="344" t="s">
        <v>69</v>
      </c>
      <c r="C20" s="344" t="s">
        <v>1896</v>
      </c>
      <c r="D20" s="430" t="s">
        <v>1894</v>
      </c>
      <c r="E20" s="432" t="s">
        <v>1897</v>
      </c>
      <c r="F20" s="240"/>
      <c r="G20" s="240"/>
      <c r="H20" s="240"/>
      <c r="I20" s="240"/>
      <c r="J20" s="240"/>
      <c r="K20" s="240"/>
    </row>
    <row r="21" spans="1:11" ht="12.75" customHeight="1">
      <c r="A21" s="344" t="s">
        <v>2024</v>
      </c>
      <c r="B21" s="344" t="s">
        <v>69</v>
      </c>
      <c r="C21" s="344" t="s">
        <v>1898</v>
      </c>
      <c r="D21" s="430" t="s">
        <v>1894</v>
      </c>
      <c r="E21" s="302" t="s">
        <v>1899</v>
      </c>
      <c r="F21" s="240"/>
      <c r="G21" s="240"/>
      <c r="H21" s="240"/>
      <c r="I21" s="240"/>
      <c r="J21" s="240"/>
      <c r="K21" s="240"/>
    </row>
    <row r="22" spans="1:11" ht="12.75" customHeight="1">
      <c r="A22" s="344" t="s">
        <v>2025</v>
      </c>
      <c r="B22" s="344" t="s">
        <v>69</v>
      </c>
      <c r="C22" s="344" t="s">
        <v>1898</v>
      </c>
      <c r="D22" s="430" t="s">
        <v>1894</v>
      </c>
      <c r="E22" s="375" t="s">
        <v>1899</v>
      </c>
      <c r="F22" s="240"/>
      <c r="G22" s="240"/>
      <c r="H22" s="240"/>
      <c r="I22" s="240"/>
      <c r="J22" s="240"/>
      <c r="K22" s="240"/>
    </row>
    <row r="23" spans="1:11" ht="12.75" customHeight="1">
      <c r="A23" s="344" t="s">
        <v>2026</v>
      </c>
      <c r="B23" s="344" t="s">
        <v>69</v>
      </c>
      <c r="C23" s="344" t="s">
        <v>1900</v>
      </c>
      <c r="D23" s="430" t="s">
        <v>1894</v>
      </c>
      <c r="E23" s="302" t="s">
        <v>1901</v>
      </c>
      <c r="F23" s="240"/>
      <c r="G23" s="240"/>
      <c r="H23" s="240"/>
      <c r="I23" s="240"/>
      <c r="J23" s="240"/>
      <c r="K23" s="240"/>
    </row>
    <row r="24" spans="1:11" ht="12.75" customHeight="1">
      <c r="A24" s="344" t="s">
        <v>2027</v>
      </c>
      <c r="B24" s="344" t="s">
        <v>69</v>
      </c>
      <c r="C24" s="344" t="s">
        <v>1900</v>
      </c>
      <c r="D24" s="430" t="s">
        <v>1894</v>
      </c>
      <c r="E24" s="302" t="s">
        <v>1901</v>
      </c>
      <c r="F24" s="364"/>
      <c r="G24" s="364"/>
      <c r="H24" s="364"/>
      <c r="I24" s="364"/>
      <c r="J24" s="364"/>
      <c r="K24" s="364"/>
    </row>
    <row r="25" spans="1:11" ht="12.75" customHeight="1">
      <c r="A25" s="344" t="s">
        <v>2028</v>
      </c>
      <c r="B25" s="344" t="s">
        <v>69</v>
      </c>
      <c r="C25" s="344" t="s">
        <v>1902</v>
      </c>
      <c r="D25" s="430" t="s">
        <v>1894</v>
      </c>
      <c r="E25" s="302" t="s">
        <v>1903</v>
      </c>
      <c r="F25" s="364"/>
      <c r="G25" s="364"/>
      <c r="H25" s="364"/>
      <c r="I25" s="364"/>
      <c r="J25" s="364"/>
      <c r="K25" s="364"/>
    </row>
    <row r="26" spans="1:11" ht="12.75" customHeight="1">
      <c r="A26" s="344" t="s">
        <v>2029</v>
      </c>
      <c r="B26" s="344" t="s">
        <v>69</v>
      </c>
      <c r="C26" s="344" t="s">
        <v>1902</v>
      </c>
      <c r="D26" s="430" t="s">
        <v>1894</v>
      </c>
      <c r="E26" s="302" t="s">
        <v>1903</v>
      </c>
      <c r="F26" s="240"/>
      <c r="G26" s="240"/>
      <c r="H26" s="240"/>
      <c r="I26" s="240"/>
      <c r="J26" s="240"/>
      <c r="K26" s="240"/>
    </row>
    <row r="27" spans="1:11" ht="12.75" customHeight="1">
      <c r="A27" s="344" t="s">
        <v>2030</v>
      </c>
      <c r="B27" s="344" t="s">
        <v>69</v>
      </c>
      <c r="C27" s="344" t="s">
        <v>1904</v>
      </c>
      <c r="D27" s="430" t="s">
        <v>1894</v>
      </c>
      <c r="E27" s="302" t="s">
        <v>1905</v>
      </c>
      <c r="F27" s="240"/>
      <c r="G27" s="240"/>
      <c r="H27" s="240"/>
      <c r="I27" s="240"/>
      <c r="J27" s="240"/>
      <c r="K27" s="240"/>
    </row>
    <row r="28" spans="1:11" ht="14.25" customHeight="1">
      <c r="A28" s="344" t="s">
        <v>2031</v>
      </c>
      <c r="B28" s="344" t="s">
        <v>69</v>
      </c>
      <c r="C28" s="344" t="s">
        <v>1904</v>
      </c>
      <c r="D28" s="430" t="s">
        <v>1894</v>
      </c>
      <c r="E28" s="302" t="s">
        <v>1905</v>
      </c>
      <c r="F28" s="240"/>
      <c r="G28" s="240"/>
      <c r="H28" s="240"/>
      <c r="I28" s="240"/>
      <c r="J28" s="240"/>
      <c r="K28" s="240"/>
    </row>
    <row r="29" spans="1:11" ht="12.75" customHeight="1">
      <c r="A29" s="433"/>
      <c r="C29" s="434"/>
      <c r="D29" s="435"/>
      <c r="E29" s="434"/>
      <c r="F29" s="240"/>
      <c r="G29" s="240"/>
      <c r="H29" s="240"/>
      <c r="I29" s="240"/>
      <c r="J29" s="240"/>
      <c r="K29" s="240"/>
    </row>
    <row r="30" spans="1:11" ht="12.75" customHeight="1">
      <c r="A30" s="436"/>
      <c r="B30" s="436"/>
      <c r="C30" s="437"/>
      <c r="D30" s="435"/>
      <c r="E30" s="438"/>
      <c r="F30" s="240"/>
      <c r="G30" s="240"/>
      <c r="H30" s="240"/>
      <c r="I30" s="240"/>
      <c r="J30" s="240"/>
      <c r="K30" s="240"/>
    </row>
    <row r="31" spans="1:11" ht="12.75" customHeight="1">
      <c r="A31" s="436"/>
      <c r="B31" s="436"/>
      <c r="C31" s="437"/>
      <c r="D31" s="437"/>
      <c r="E31" s="438" t="s">
        <v>1906</v>
      </c>
      <c r="F31" s="240"/>
      <c r="G31" s="240"/>
      <c r="H31" s="240"/>
      <c r="I31" s="240"/>
      <c r="J31" s="240"/>
      <c r="K31" s="240"/>
    </row>
    <row r="32" spans="1:11" ht="12.75" customHeight="1">
      <c r="A32" s="436"/>
      <c r="B32" s="436"/>
      <c r="C32" s="437"/>
      <c r="D32" s="437"/>
      <c r="E32" s="438" t="s">
        <v>1907</v>
      </c>
      <c r="F32" s="240"/>
      <c r="G32" s="240"/>
      <c r="H32" s="240"/>
      <c r="I32" s="240"/>
      <c r="J32" s="240"/>
      <c r="K32" s="240"/>
    </row>
    <row r="33" spans="1:11" ht="12.75" customHeight="1">
      <c r="A33" s="436"/>
      <c r="B33" s="436"/>
      <c r="C33" s="438"/>
      <c r="D33" s="439"/>
      <c r="E33" s="438" t="s">
        <v>1908</v>
      </c>
      <c r="F33" s="240"/>
      <c r="G33" s="240"/>
      <c r="H33" s="240"/>
      <c r="I33" s="240"/>
      <c r="J33" s="240"/>
      <c r="K33" s="240"/>
    </row>
    <row r="34" spans="1:11" ht="12.75" customHeight="1">
      <c r="A34" s="436"/>
      <c r="B34" s="436"/>
      <c r="C34" s="438"/>
      <c r="D34" s="439"/>
      <c r="E34" s="438"/>
      <c r="F34" s="240"/>
      <c r="G34" s="240"/>
      <c r="H34" s="240"/>
      <c r="I34" s="240"/>
      <c r="J34" s="240"/>
      <c r="K34" s="240"/>
    </row>
    <row r="35" spans="1:11" ht="12.75" customHeight="1">
      <c r="A35" s="436"/>
      <c r="B35" s="436"/>
      <c r="C35" s="438"/>
      <c r="D35" s="439"/>
      <c r="E35" s="438"/>
      <c r="F35" s="240"/>
      <c r="G35" s="240"/>
      <c r="H35" s="240"/>
      <c r="I35" s="240"/>
      <c r="J35" s="240"/>
      <c r="K35" s="240"/>
    </row>
    <row r="36" spans="1:11" ht="12.75" customHeight="1">
      <c r="A36" s="440"/>
      <c r="B36" s="440"/>
      <c r="C36" s="441"/>
      <c r="D36" s="442"/>
      <c r="E36" s="441"/>
      <c r="F36" s="364"/>
      <c r="G36" s="364"/>
      <c r="H36" s="364"/>
      <c r="I36" s="364"/>
      <c r="J36" s="364"/>
      <c r="K36" s="364"/>
    </row>
    <row r="37" spans="1:11" ht="12.75" customHeight="1">
      <c r="A37" s="436"/>
      <c r="B37" s="436"/>
      <c r="C37" s="438"/>
      <c r="D37" s="439"/>
      <c r="E37" s="438"/>
      <c r="F37" s="240"/>
      <c r="G37" s="240"/>
      <c r="H37" s="240"/>
      <c r="I37" s="240"/>
      <c r="J37" s="240"/>
      <c r="K37" s="240"/>
    </row>
    <row r="38" spans="1:11" ht="12.75" customHeight="1">
      <c r="A38" s="436"/>
      <c r="B38" s="436"/>
      <c r="C38" s="438"/>
      <c r="D38" s="439"/>
      <c r="E38" s="438"/>
      <c r="F38" s="240"/>
      <c r="G38" s="240"/>
      <c r="H38" s="240"/>
      <c r="I38" s="240"/>
      <c r="J38" s="240"/>
      <c r="K38" s="240"/>
    </row>
    <row r="39" spans="1:11" ht="12.75" customHeight="1">
      <c r="A39" s="436"/>
      <c r="B39" s="436"/>
      <c r="C39" s="438"/>
      <c r="D39" s="439"/>
      <c r="E39" s="438"/>
      <c r="F39" s="240"/>
      <c r="G39" s="240"/>
      <c r="H39" s="240"/>
      <c r="I39" s="240"/>
      <c r="J39" s="240"/>
      <c r="K39" s="240"/>
    </row>
    <row r="40" spans="1:11" ht="12.75" customHeight="1">
      <c r="A40" s="436"/>
      <c r="B40" s="436"/>
      <c r="C40" s="438"/>
      <c r="D40" s="439"/>
      <c r="E40" s="438"/>
      <c r="F40" s="240"/>
      <c r="G40" s="240"/>
      <c r="H40" s="240"/>
      <c r="I40" s="240"/>
      <c r="J40" s="240"/>
      <c r="K40" s="240"/>
    </row>
    <row r="41" spans="1:11" ht="12.75" customHeight="1">
      <c r="A41" s="436"/>
      <c r="B41" s="436"/>
      <c r="C41" s="443"/>
      <c r="D41" s="439"/>
      <c r="E41" s="438"/>
      <c r="F41" s="240"/>
      <c r="G41" s="240"/>
      <c r="H41" s="240"/>
      <c r="I41" s="240"/>
      <c r="J41" s="240"/>
      <c r="K41" s="240"/>
    </row>
    <row r="42" spans="1:11" ht="3" customHeight="1">
      <c r="A42" s="440"/>
      <c r="B42" s="440"/>
      <c r="C42" s="441"/>
      <c r="D42" s="442"/>
      <c r="E42" s="441"/>
      <c r="F42" s="364"/>
      <c r="G42" s="364"/>
      <c r="H42" s="364"/>
      <c r="I42" s="364"/>
      <c r="J42" s="364"/>
      <c r="K42" s="364"/>
    </row>
    <row r="43" spans="1:11" ht="12.75" customHeight="1">
      <c r="B43" s="444"/>
      <c r="C43" s="445"/>
      <c r="D43" s="439"/>
      <c r="E43" s="443"/>
      <c r="F43" s="240"/>
      <c r="G43" s="240"/>
      <c r="H43" s="240"/>
      <c r="I43" s="240"/>
      <c r="J43" s="240"/>
      <c r="K43" s="240"/>
    </row>
    <row r="44" spans="1:11" ht="12.75" customHeight="1">
      <c r="A44" s="445"/>
      <c r="B44" s="444"/>
      <c r="C44" s="445"/>
      <c r="D44" s="439"/>
      <c r="E44" s="443"/>
      <c r="F44" s="240"/>
      <c r="G44" s="240"/>
      <c r="H44" s="240"/>
      <c r="I44" s="240"/>
      <c r="J44" s="240"/>
      <c r="K44" s="240"/>
    </row>
    <row r="45" spans="1:11" ht="25.5" customHeight="1">
      <c r="B45" s="444"/>
      <c r="D45" s="439"/>
      <c r="E45" s="443"/>
      <c r="F45" s="240"/>
      <c r="G45" s="240"/>
      <c r="H45" s="240"/>
      <c r="I45" s="240"/>
      <c r="J45" s="240"/>
      <c r="K45" s="240"/>
    </row>
    <row r="46" spans="1:11" ht="12.75" customHeight="1">
      <c r="B46" s="444"/>
      <c r="D46" s="439"/>
      <c r="E46" s="446"/>
      <c r="F46" s="240"/>
      <c r="G46" s="240"/>
      <c r="H46" s="240"/>
      <c r="I46" s="240"/>
      <c r="J46" s="240"/>
      <c r="K46" s="240"/>
    </row>
    <row r="47" spans="1:11" ht="12.75" customHeight="1">
      <c r="B47" s="444"/>
      <c r="D47" s="439"/>
      <c r="E47" s="443"/>
      <c r="F47" s="240"/>
      <c r="G47" s="240"/>
      <c r="H47" s="240"/>
      <c r="I47" s="240"/>
      <c r="J47" s="240"/>
      <c r="K47" s="240"/>
    </row>
    <row r="48" spans="1:11" ht="12.75" customHeight="1">
      <c r="B48" s="444"/>
      <c r="D48" s="439"/>
      <c r="E48" s="447"/>
      <c r="F48" s="240"/>
      <c r="G48" s="240"/>
      <c r="H48" s="240"/>
      <c r="I48" s="240"/>
      <c r="J48" s="240"/>
      <c r="K48" s="240"/>
    </row>
    <row r="49" spans="1:11" ht="12.75" customHeight="1">
      <c r="B49" s="444"/>
      <c r="D49" s="435"/>
      <c r="E49" s="443"/>
      <c r="F49" s="240"/>
      <c r="G49" s="240"/>
      <c r="H49" s="240"/>
      <c r="I49" s="240"/>
      <c r="J49" s="240"/>
      <c r="K49" s="240"/>
    </row>
    <row r="50" spans="1:11" ht="12.75" customHeight="1">
      <c r="B50" s="444"/>
      <c r="D50" s="435"/>
      <c r="E50" s="443"/>
      <c r="F50" s="240"/>
      <c r="G50" s="240"/>
      <c r="H50" s="240"/>
      <c r="I50" s="240"/>
      <c r="J50" s="240"/>
      <c r="K50" s="240"/>
    </row>
    <row r="51" spans="1:11" ht="12.75" customHeight="1">
      <c r="B51" s="444"/>
      <c r="D51" s="435"/>
      <c r="E51" s="443"/>
      <c r="F51" s="240"/>
      <c r="G51" s="240"/>
      <c r="H51" s="240"/>
      <c r="I51" s="240"/>
      <c r="J51" s="240"/>
      <c r="K51" s="240"/>
    </row>
    <row r="52" spans="1:11" ht="12.75" customHeight="1">
      <c r="B52" s="444"/>
      <c r="D52" s="435"/>
      <c r="E52" s="443"/>
      <c r="F52" s="364"/>
      <c r="G52" s="364"/>
      <c r="H52" s="364"/>
      <c r="I52" s="364"/>
      <c r="J52" s="364"/>
      <c r="K52" s="364"/>
    </row>
    <row r="53" spans="1:11" ht="12.75" customHeight="1">
      <c r="B53" s="444"/>
      <c r="D53" s="435"/>
      <c r="E53" s="443"/>
      <c r="F53" s="364"/>
      <c r="G53" s="364"/>
      <c r="H53" s="364"/>
      <c r="I53" s="364"/>
      <c r="J53" s="364"/>
      <c r="K53" s="364"/>
    </row>
    <row r="54" spans="1:11" ht="12.75" customHeight="1">
      <c r="B54" s="444"/>
      <c r="D54" s="435"/>
      <c r="E54" s="443"/>
      <c r="F54" s="364"/>
      <c r="G54" s="364"/>
      <c r="H54" s="364"/>
      <c r="I54" s="364"/>
      <c r="J54" s="364"/>
      <c r="K54" s="364"/>
    </row>
    <row r="55" spans="1:11" ht="12.75" customHeight="1">
      <c r="A55" s="436"/>
      <c r="B55" s="436"/>
      <c r="C55" s="443"/>
      <c r="D55" s="435"/>
      <c r="E55" s="443"/>
      <c r="F55" s="240"/>
      <c r="G55" s="240"/>
      <c r="H55" s="240"/>
      <c r="I55" s="240"/>
      <c r="J55" s="240"/>
      <c r="K55" s="240"/>
    </row>
    <row r="56" spans="1:11" ht="12.75" customHeight="1">
      <c r="A56" s="436"/>
      <c r="B56" s="436"/>
      <c r="C56" s="443"/>
      <c r="D56" s="439"/>
      <c r="E56" s="443"/>
      <c r="F56" s="240"/>
      <c r="G56" s="240"/>
      <c r="H56" s="240"/>
      <c r="I56" s="240"/>
      <c r="J56" s="240"/>
      <c r="K56" s="240"/>
    </row>
    <row r="57" spans="1:11" ht="12.75" customHeight="1">
      <c r="A57" s="436"/>
      <c r="B57" s="436"/>
      <c r="C57" s="443"/>
      <c r="D57" s="439"/>
      <c r="E57" s="443"/>
      <c r="F57" s="240"/>
      <c r="G57" s="240"/>
      <c r="H57" s="240"/>
      <c r="I57" s="240"/>
      <c r="J57" s="240"/>
      <c r="K57" s="240"/>
    </row>
    <row r="58" spans="1:11" ht="12.75" customHeight="1">
      <c r="A58" s="436"/>
      <c r="B58" s="436"/>
      <c r="C58" s="447"/>
      <c r="D58" s="439"/>
      <c r="E58" s="447"/>
      <c r="F58" s="240"/>
      <c r="G58" s="240"/>
      <c r="H58" s="240"/>
      <c r="I58" s="240"/>
      <c r="J58" s="240"/>
      <c r="K58" s="240"/>
    </row>
    <row r="59" spans="1:11" ht="12.75" customHeight="1">
      <c r="A59" s="436"/>
      <c r="B59" s="436"/>
      <c r="C59" s="443"/>
      <c r="D59" s="439"/>
      <c r="E59" s="443"/>
      <c r="F59" s="240"/>
      <c r="G59" s="240"/>
      <c r="H59" s="240"/>
      <c r="I59" s="240"/>
      <c r="J59" s="240"/>
      <c r="K59" s="240"/>
    </row>
    <row r="60" spans="1:11" ht="12.75" customHeight="1">
      <c r="A60" s="436"/>
      <c r="B60" s="436"/>
      <c r="C60" s="443"/>
      <c r="D60" s="439"/>
      <c r="E60" s="443"/>
      <c r="F60" s="240"/>
      <c r="G60" s="240"/>
      <c r="H60" s="240"/>
      <c r="I60" s="240"/>
      <c r="J60" s="240"/>
      <c r="K60" s="240"/>
    </row>
    <row r="61" spans="1:11" ht="12.75" customHeight="1">
      <c r="A61" s="436"/>
      <c r="B61" s="436"/>
      <c r="C61" s="443"/>
      <c r="D61" s="439"/>
      <c r="E61" s="443"/>
      <c r="F61" s="240"/>
      <c r="G61" s="240"/>
      <c r="H61" s="240"/>
      <c r="I61" s="240"/>
      <c r="J61" s="240"/>
      <c r="K61" s="240"/>
    </row>
    <row r="62" spans="1:11" ht="12.75" customHeight="1">
      <c r="A62" s="436"/>
      <c r="B62" s="436"/>
      <c r="C62" s="443"/>
      <c r="D62" s="439"/>
      <c r="E62" s="443"/>
      <c r="F62" s="364"/>
      <c r="G62" s="364"/>
      <c r="H62" s="364"/>
      <c r="I62" s="364"/>
      <c r="J62" s="364"/>
      <c r="K62" s="364"/>
    </row>
    <row r="63" spans="1:11" ht="12.75" customHeight="1">
      <c r="A63" s="436"/>
      <c r="B63" s="436"/>
      <c r="C63" s="438"/>
      <c r="D63" s="439"/>
      <c r="E63" s="438"/>
      <c r="F63" s="240"/>
      <c r="G63" s="240"/>
      <c r="H63" s="240"/>
      <c r="I63" s="240"/>
      <c r="J63" s="240"/>
      <c r="K63" s="240"/>
    </row>
    <row r="64" spans="1:11" ht="12.75" customHeight="1">
      <c r="A64" s="440"/>
      <c r="B64" s="440"/>
      <c r="C64" s="441"/>
      <c r="D64" s="442"/>
      <c r="E64" s="441"/>
      <c r="F64" s="240"/>
      <c r="G64" s="240"/>
      <c r="H64" s="240"/>
      <c r="I64" s="240"/>
      <c r="J64" s="240"/>
      <c r="K64" s="240"/>
    </row>
    <row r="65" spans="1:11" ht="12.75" customHeight="1">
      <c r="A65" s="436"/>
      <c r="B65" s="436"/>
      <c r="C65" s="438"/>
      <c r="D65" s="439"/>
      <c r="E65" s="438"/>
      <c r="F65" s="364"/>
      <c r="G65" s="364"/>
      <c r="H65" s="364"/>
      <c r="I65" s="364"/>
      <c r="J65" s="364"/>
      <c r="K65" s="364"/>
    </row>
    <row r="66" spans="1:11" ht="12.75" customHeight="1">
      <c r="A66" s="436"/>
      <c r="B66" s="436"/>
      <c r="C66" s="438"/>
      <c r="D66" s="439"/>
      <c r="E66" s="438"/>
      <c r="F66" s="240"/>
      <c r="G66" s="240"/>
      <c r="H66" s="240"/>
      <c r="I66" s="240"/>
      <c r="J66" s="240"/>
      <c r="K66" s="240"/>
    </row>
    <row r="67" spans="1:11" ht="12.75" customHeight="1">
      <c r="A67" s="436"/>
      <c r="B67" s="436"/>
      <c r="C67" s="438"/>
      <c r="D67" s="439"/>
      <c r="E67" s="438"/>
      <c r="F67" s="240"/>
      <c r="G67" s="240"/>
      <c r="H67" s="240"/>
      <c r="I67" s="240"/>
      <c r="J67" s="240"/>
      <c r="K67" s="240"/>
    </row>
    <row r="68" spans="1:11" ht="12.75" customHeight="1">
      <c r="A68" s="440"/>
      <c r="B68" s="440"/>
      <c r="C68" s="440"/>
      <c r="D68" s="442"/>
      <c r="E68" s="441"/>
      <c r="F68" s="240"/>
      <c r="G68" s="240"/>
      <c r="H68" s="240"/>
      <c r="I68" s="240"/>
      <c r="J68" s="240"/>
      <c r="K68" s="240"/>
    </row>
    <row r="69" spans="1:11" ht="12.75" customHeight="1">
      <c r="A69" s="436"/>
      <c r="B69" s="436"/>
      <c r="C69" s="438"/>
      <c r="D69" s="439"/>
      <c r="E69" s="438"/>
      <c r="F69" s="240"/>
      <c r="G69" s="240"/>
      <c r="H69" s="240"/>
      <c r="I69" s="240"/>
      <c r="J69" s="240"/>
      <c r="K69" s="240"/>
    </row>
    <row r="70" spans="1:11" ht="12.75" customHeight="1">
      <c r="A70" s="436"/>
      <c r="B70" s="436"/>
      <c r="C70" s="438"/>
      <c r="D70" s="439"/>
      <c r="E70" s="438"/>
      <c r="F70" s="364"/>
      <c r="G70" s="364"/>
      <c r="H70" s="364"/>
      <c r="I70" s="364"/>
      <c r="J70" s="364"/>
      <c r="K70" s="364"/>
    </row>
    <row r="71" spans="1:11" ht="12.75" customHeight="1">
      <c r="A71" s="440"/>
      <c r="B71" s="440"/>
      <c r="C71" s="440"/>
      <c r="D71" s="442"/>
      <c r="E71" s="441"/>
      <c r="F71" s="240"/>
      <c r="G71" s="240"/>
      <c r="H71" s="240"/>
      <c r="I71" s="240"/>
      <c r="J71" s="240"/>
      <c r="K71" s="240"/>
    </row>
    <row r="72" spans="1:11" ht="12.75" customHeight="1">
      <c r="A72" s="448"/>
      <c r="B72" s="449"/>
      <c r="C72" s="450"/>
      <c r="D72" s="450"/>
      <c r="E72" s="451"/>
      <c r="F72" s="240"/>
      <c r="G72" s="240"/>
      <c r="H72" s="240"/>
      <c r="I72" s="240"/>
      <c r="J72" s="240"/>
      <c r="K72" s="240"/>
    </row>
    <row r="73" spans="1:11" ht="12.75" customHeight="1">
      <c r="A73" s="436"/>
      <c r="B73" s="452"/>
      <c r="C73" s="438"/>
      <c r="D73" s="435"/>
      <c r="E73" s="438"/>
      <c r="F73" s="240"/>
      <c r="G73" s="240"/>
      <c r="H73" s="240"/>
      <c r="I73" s="240"/>
      <c r="J73" s="240"/>
      <c r="K73" s="240"/>
    </row>
    <row r="74" spans="1:11" ht="12.75" customHeight="1">
      <c r="A74" s="436"/>
      <c r="B74" s="452"/>
      <c r="C74" s="437"/>
      <c r="D74" s="435"/>
      <c r="E74" s="437"/>
      <c r="F74" s="364"/>
      <c r="G74" s="364"/>
      <c r="H74" s="364"/>
      <c r="I74" s="364"/>
      <c r="J74" s="364"/>
      <c r="K74" s="364"/>
    </row>
    <row r="75" spans="1:11" ht="12.75" customHeight="1">
      <c r="A75" s="436"/>
      <c r="B75" s="452"/>
      <c r="C75" s="453"/>
      <c r="D75" s="435"/>
      <c r="E75" s="453"/>
      <c r="F75" s="364"/>
      <c r="G75" s="364"/>
      <c r="H75" s="364"/>
      <c r="I75" s="364"/>
      <c r="J75" s="364"/>
      <c r="K75" s="364"/>
    </row>
    <row r="76" spans="1:11" ht="12.75" customHeight="1">
      <c r="A76" s="436"/>
      <c r="B76" s="452"/>
      <c r="C76" s="443"/>
      <c r="D76" s="435"/>
      <c r="E76" s="443"/>
      <c r="F76" s="240"/>
      <c r="G76" s="240"/>
      <c r="H76" s="240"/>
      <c r="I76" s="240"/>
      <c r="J76" s="240"/>
      <c r="K76" s="240"/>
    </row>
    <row r="77" spans="1:11" ht="12.75" customHeight="1">
      <c r="A77" s="436"/>
      <c r="B77" s="452"/>
      <c r="C77" s="443"/>
      <c r="D77" s="435"/>
      <c r="E77" s="443"/>
      <c r="F77" s="240"/>
      <c r="G77" s="240"/>
      <c r="H77" s="240"/>
      <c r="I77" s="240"/>
      <c r="J77" s="240"/>
      <c r="K77" s="240"/>
    </row>
    <row r="78" spans="1:11" ht="12.75" customHeight="1">
      <c r="A78" s="436"/>
      <c r="B78" s="452"/>
      <c r="C78" s="443"/>
      <c r="D78" s="435"/>
      <c r="E78" s="443"/>
      <c r="F78" s="240"/>
      <c r="G78" s="240"/>
      <c r="H78" s="240"/>
      <c r="I78" s="240"/>
      <c r="J78" s="240"/>
      <c r="K78" s="240"/>
    </row>
    <row r="79" spans="1:11" ht="12.75" customHeight="1">
      <c r="A79" s="436"/>
      <c r="B79" s="452"/>
      <c r="C79" s="447"/>
      <c r="D79" s="435"/>
      <c r="E79" s="447"/>
      <c r="F79" s="240"/>
      <c r="G79" s="240"/>
      <c r="H79" s="240"/>
      <c r="I79" s="240"/>
      <c r="J79" s="240"/>
      <c r="K79" s="240"/>
    </row>
    <row r="80" spans="1:11" ht="12.75" customHeight="1">
      <c r="A80" s="436"/>
      <c r="B80" s="452"/>
      <c r="C80" s="447"/>
      <c r="D80" s="439"/>
      <c r="E80" s="447"/>
      <c r="F80" s="240"/>
      <c r="G80" s="240"/>
      <c r="H80" s="240"/>
      <c r="I80" s="240"/>
      <c r="J80" s="240"/>
      <c r="K80" s="240"/>
    </row>
    <row r="81" spans="1:11" ht="12.75" customHeight="1">
      <c r="A81" s="436"/>
      <c r="B81" s="452"/>
      <c r="C81" s="447"/>
      <c r="D81" s="439"/>
      <c r="E81" s="447"/>
      <c r="F81" s="240"/>
      <c r="G81" s="240"/>
      <c r="H81" s="240"/>
      <c r="I81" s="240"/>
      <c r="J81" s="240"/>
      <c r="K81" s="240"/>
    </row>
    <row r="82" spans="1:11" ht="12.75" customHeight="1">
      <c r="A82" s="436"/>
      <c r="B82" s="452"/>
      <c r="C82" s="443"/>
      <c r="D82" s="439"/>
      <c r="E82" s="443"/>
      <c r="F82" s="364"/>
      <c r="G82" s="364"/>
      <c r="H82" s="364"/>
      <c r="I82" s="364"/>
      <c r="J82" s="364"/>
      <c r="K82" s="364"/>
    </row>
    <row r="83" spans="1:11" ht="12.75" customHeight="1">
      <c r="A83" s="436"/>
      <c r="B83" s="452"/>
      <c r="C83" s="436"/>
      <c r="D83" s="439"/>
      <c r="E83" s="436"/>
      <c r="F83" s="240"/>
      <c r="G83" s="240"/>
      <c r="H83" s="240"/>
      <c r="I83" s="240"/>
      <c r="J83" s="240"/>
      <c r="K83" s="240"/>
    </row>
    <row r="84" spans="1:11" ht="12.75" customHeight="1">
      <c r="A84" s="436"/>
      <c r="B84" s="452"/>
      <c r="C84" s="436"/>
      <c r="D84" s="439"/>
      <c r="E84" s="436"/>
      <c r="F84" s="240"/>
      <c r="G84" s="240"/>
      <c r="H84" s="240"/>
      <c r="I84" s="240"/>
      <c r="J84" s="240"/>
      <c r="K84" s="240"/>
    </row>
    <row r="85" spans="1:11" ht="12.75" customHeight="1">
      <c r="A85" s="436"/>
      <c r="B85" s="452"/>
      <c r="C85" s="436"/>
      <c r="D85" s="439"/>
      <c r="E85" s="436"/>
      <c r="F85" s="240"/>
      <c r="G85" s="240"/>
      <c r="H85" s="240"/>
      <c r="I85" s="240"/>
      <c r="J85" s="240"/>
      <c r="K85" s="240"/>
    </row>
    <row r="86" spans="1:11" ht="12.75" customHeight="1">
      <c r="A86" s="436"/>
      <c r="B86" s="452"/>
      <c r="C86" s="438"/>
      <c r="D86" s="435"/>
      <c r="E86" s="438"/>
      <c r="F86" s="240"/>
      <c r="G86" s="240"/>
      <c r="H86" s="240"/>
      <c r="I86" s="240"/>
      <c r="J86" s="240"/>
      <c r="K86" s="240"/>
    </row>
    <row r="87" spans="1:11" ht="12.75" customHeight="1">
      <c r="A87" s="436"/>
      <c r="B87" s="452"/>
      <c r="C87" s="443"/>
      <c r="D87" s="435"/>
      <c r="E87" s="438"/>
      <c r="F87" s="240"/>
      <c r="G87" s="240"/>
      <c r="H87" s="240"/>
      <c r="I87" s="240"/>
      <c r="J87" s="240"/>
      <c r="K87" s="240"/>
    </row>
    <row r="88" spans="1:11" ht="12.75" customHeight="1">
      <c r="A88" s="436"/>
      <c r="B88" s="452"/>
      <c r="C88" s="443"/>
      <c r="D88" s="435"/>
      <c r="E88" s="438"/>
      <c r="F88" s="364"/>
      <c r="G88" s="364"/>
      <c r="H88" s="364"/>
      <c r="I88" s="364"/>
      <c r="J88" s="364"/>
      <c r="K88" s="364"/>
    </row>
    <row r="89" spans="1:11" ht="12.75" customHeight="1">
      <c r="A89" s="436"/>
      <c r="B89" s="452"/>
      <c r="C89" s="443"/>
      <c r="D89" s="435"/>
      <c r="E89" s="438"/>
      <c r="F89" s="240"/>
      <c r="G89" s="240"/>
      <c r="H89" s="240"/>
      <c r="I89" s="240"/>
      <c r="J89" s="240"/>
      <c r="K89" s="240"/>
    </row>
    <row r="90" spans="1:11" ht="12.75" customHeight="1">
      <c r="A90" s="436"/>
      <c r="B90" s="452"/>
      <c r="C90" s="443"/>
      <c r="D90" s="435"/>
      <c r="E90" s="438"/>
      <c r="F90" s="240"/>
      <c r="G90" s="240"/>
      <c r="H90" s="240"/>
      <c r="I90" s="240"/>
      <c r="J90" s="240"/>
      <c r="K90" s="240"/>
    </row>
    <row r="91" spans="1:11" ht="12.75" customHeight="1">
      <c r="A91" s="436"/>
      <c r="B91" s="452"/>
      <c r="C91" s="447"/>
      <c r="D91" s="439"/>
      <c r="E91" s="447"/>
      <c r="F91" s="240"/>
      <c r="G91" s="240"/>
      <c r="H91" s="240"/>
      <c r="I91" s="240"/>
      <c r="J91" s="240"/>
      <c r="K91" s="240"/>
    </row>
    <row r="92" spans="1:11" ht="12.75" customHeight="1">
      <c r="A92" s="436"/>
      <c r="B92" s="452"/>
      <c r="C92" s="447"/>
      <c r="D92" s="439"/>
      <c r="E92" s="447"/>
      <c r="F92" s="240"/>
      <c r="G92" s="240"/>
      <c r="H92" s="240"/>
      <c r="I92" s="240"/>
      <c r="J92" s="240"/>
      <c r="K92" s="240"/>
    </row>
    <row r="93" spans="1:11" ht="12.75" customHeight="1">
      <c r="A93" s="436"/>
      <c r="B93" s="452"/>
      <c r="C93" s="443"/>
      <c r="D93" s="439"/>
      <c r="E93" s="443"/>
      <c r="F93" s="364"/>
      <c r="G93" s="364"/>
      <c r="H93" s="364"/>
      <c r="I93" s="364"/>
      <c r="J93" s="364"/>
      <c r="K93" s="364"/>
    </row>
    <row r="94" spans="1:11" ht="12.75" customHeight="1">
      <c r="A94" s="436"/>
      <c r="B94" s="452"/>
      <c r="C94" s="443"/>
      <c r="D94" s="439"/>
      <c r="E94" s="443"/>
      <c r="F94" s="240"/>
      <c r="G94" s="240"/>
      <c r="H94" s="240"/>
      <c r="I94" s="240"/>
      <c r="J94" s="240"/>
      <c r="K94" s="240"/>
    </row>
    <row r="95" spans="1:11" ht="12.75" customHeight="1">
      <c r="A95" s="436"/>
      <c r="B95" s="452"/>
      <c r="C95" s="443"/>
      <c r="D95" s="439"/>
      <c r="E95" s="443"/>
      <c r="F95" s="240"/>
      <c r="G95" s="240"/>
      <c r="H95" s="240"/>
      <c r="I95" s="240"/>
      <c r="J95" s="240"/>
      <c r="K95" s="240"/>
    </row>
    <row r="96" spans="1:11" ht="12.75" customHeight="1">
      <c r="A96" s="436"/>
      <c r="B96" s="452"/>
      <c r="C96" s="443"/>
      <c r="D96" s="439"/>
      <c r="E96" s="443"/>
      <c r="F96" s="240"/>
      <c r="G96" s="240"/>
      <c r="H96" s="240"/>
      <c r="I96" s="240"/>
      <c r="J96" s="240"/>
      <c r="K96" s="240"/>
    </row>
    <row r="97" spans="1:11" ht="12.75" customHeight="1">
      <c r="A97" s="436"/>
      <c r="B97" s="454"/>
      <c r="C97" s="438"/>
      <c r="D97" s="439"/>
      <c r="E97" s="438"/>
      <c r="F97" s="364"/>
      <c r="G97" s="364"/>
      <c r="H97" s="364"/>
      <c r="I97" s="364"/>
      <c r="J97" s="364"/>
      <c r="K97" s="364"/>
    </row>
    <row r="98" spans="1:11" ht="12.75" customHeight="1">
      <c r="A98" s="436"/>
      <c r="B98" s="454"/>
      <c r="C98" s="438"/>
      <c r="D98" s="439"/>
      <c r="E98" s="438"/>
      <c r="F98" s="240"/>
      <c r="G98" s="240"/>
      <c r="H98" s="240"/>
      <c r="I98" s="240"/>
      <c r="J98" s="240"/>
      <c r="K98" s="240"/>
    </row>
    <row r="99" spans="1:11" ht="12.75" customHeight="1">
      <c r="A99" s="440"/>
      <c r="B99" s="455"/>
      <c r="C99" s="441"/>
      <c r="D99" s="442"/>
      <c r="E99" s="441"/>
      <c r="F99" s="240"/>
      <c r="G99" s="240"/>
      <c r="H99" s="240"/>
      <c r="I99" s="240"/>
      <c r="J99" s="240"/>
      <c r="K99" s="240"/>
    </row>
    <row r="100" spans="1:11" ht="12.75" customHeight="1">
      <c r="A100" s="448"/>
      <c r="B100" s="456"/>
      <c r="C100" s="262"/>
      <c r="D100" s="457"/>
      <c r="E100" s="458"/>
      <c r="F100" s="240"/>
      <c r="G100" s="240"/>
      <c r="H100" s="240"/>
      <c r="I100" s="240"/>
      <c r="J100" s="240"/>
      <c r="K100" s="240"/>
    </row>
    <row r="101" spans="1:11" ht="12.75" customHeight="1">
      <c r="A101" s="436"/>
      <c r="B101" s="436"/>
      <c r="C101" s="437"/>
      <c r="D101" s="439"/>
      <c r="E101" s="437"/>
      <c r="F101" s="240"/>
      <c r="G101" s="240"/>
      <c r="H101" s="240"/>
      <c r="I101" s="240"/>
      <c r="J101" s="240"/>
      <c r="K101" s="240"/>
    </row>
    <row r="102" spans="1:11" ht="12.75" customHeight="1">
      <c r="A102" s="436"/>
      <c r="B102" s="436"/>
      <c r="C102" s="437"/>
      <c r="D102" s="439"/>
      <c r="E102" s="437"/>
      <c r="F102" s="240"/>
      <c r="G102" s="240"/>
      <c r="H102" s="240"/>
      <c r="I102" s="240"/>
      <c r="J102" s="240"/>
      <c r="K102" s="240"/>
    </row>
    <row r="103" spans="1:11" ht="12.75" customHeight="1">
      <c r="A103" s="436"/>
      <c r="B103" s="436"/>
      <c r="C103" s="443"/>
      <c r="D103" s="439"/>
      <c r="E103" s="443"/>
      <c r="F103" s="240"/>
      <c r="G103" s="240"/>
      <c r="H103" s="240"/>
      <c r="I103" s="240"/>
      <c r="J103" s="240"/>
      <c r="K103" s="240"/>
    </row>
    <row r="104" spans="1:11" ht="12.75" customHeight="1">
      <c r="A104" s="436"/>
      <c r="B104" s="436"/>
      <c r="C104" s="443"/>
      <c r="D104" s="439"/>
      <c r="E104" s="443"/>
      <c r="F104" s="240"/>
      <c r="G104" s="240"/>
      <c r="H104" s="240"/>
      <c r="I104" s="240"/>
      <c r="J104" s="240"/>
      <c r="K104" s="240"/>
    </row>
    <row r="105" spans="1:11" ht="12.75" customHeight="1">
      <c r="A105" s="436"/>
      <c r="B105" s="436"/>
      <c r="C105" s="443"/>
      <c r="D105" s="439"/>
      <c r="E105" s="443"/>
      <c r="F105" s="240"/>
      <c r="G105" s="240"/>
      <c r="H105" s="240"/>
      <c r="I105" s="240"/>
      <c r="J105" s="240"/>
      <c r="K105" s="240"/>
    </row>
    <row r="106" spans="1:11" ht="12.75" customHeight="1">
      <c r="A106" s="436"/>
      <c r="B106" s="436"/>
      <c r="C106" s="443"/>
      <c r="D106" s="439"/>
      <c r="E106" s="443"/>
      <c r="F106" s="240"/>
      <c r="G106" s="240"/>
      <c r="H106" s="240"/>
      <c r="I106" s="240"/>
      <c r="J106" s="240"/>
      <c r="K106" s="240"/>
    </row>
    <row r="107" spans="1:11" ht="12.75" customHeight="1">
      <c r="A107" s="436"/>
      <c r="B107" s="459"/>
      <c r="C107" s="443"/>
      <c r="D107" s="439"/>
      <c r="E107" s="443"/>
      <c r="F107" s="240"/>
      <c r="G107" s="240"/>
      <c r="H107" s="240"/>
      <c r="I107" s="240"/>
      <c r="J107" s="240"/>
      <c r="K107" s="240"/>
    </row>
    <row r="108" spans="1:11" ht="12.75" customHeight="1">
      <c r="A108" s="436"/>
      <c r="B108" s="459"/>
      <c r="C108" s="443"/>
      <c r="D108" s="439"/>
      <c r="E108" s="443"/>
      <c r="F108" s="240"/>
      <c r="G108" s="240"/>
      <c r="H108" s="240"/>
      <c r="I108" s="240"/>
      <c r="J108" s="240"/>
      <c r="K108" s="240"/>
    </row>
    <row r="109" spans="1:11" ht="12.75" customHeight="1">
      <c r="A109" s="436"/>
      <c r="B109" s="459"/>
      <c r="C109" s="443"/>
      <c r="D109" s="439"/>
      <c r="E109" s="443"/>
      <c r="F109" s="240"/>
      <c r="G109" s="240"/>
      <c r="H109" s="240"/>
      <c r="I109" s="240"/>
      <c r="J109" s="240"/>
      <c r="K109" s="240"/>
    </row>
    <row r="110" spans="1:11" ht="12.75" customHeight="1">
      <c r="A110" s="436"/>
      <c r="B110" s="459"/>
      <c r="C110" s="443"/>
      <c r="D110" s="439"/>
      <c r="E110" s="443"/>
      <c r="F110" s="240"/>
      <c r="G110" s="240"/>
      <c r="H110" s="240"/>
      <c r="I110" s="240"/>
      <c r="J110" s="240"/>
      <c r="K110" s="240"/>
    </row>
    <row r="111" spans="1:11" ht="12.75" customHeight="1">
      <c r="A111" s="436"/>
      <c r="B111" s="459"/>
      <c r="C111" s="443"/>
      <c r="D111" s="439"/>
      <c r="E111" s="443"/>
      <c r="F111" s="240"/>
      <c r="G111" s="240"/>
      <c r="H111" s="240"/>
      <c r="I111" s="240"/>
      <c r="J111" s="240"/>
      <c r="K111" s="240"/>
    </row>
    <row r="112" spans="1:11" ht="12.75" customHeight="1">
      <c r="A112" s="436"/>
      <c r="B112" s="459"/>
      <c r="C112" s="443"/>
      <c r="D112" s="439"/>
      <c r="E112" s="443"/>
      <c r="F112" s="364"/>
      <c r="G112" s="364"/>
      <c r="H112" s="364"/>
      <c r="I112" s="364"/>
      <c r="J112" s="364"/>
      <c r="K112" s="364"/>
    </row>
    <row r="113" spans="1:11" ht="12.75" customHeight="1">
      <c r="A113" s="436"/>
      <c r="B113" s="459"/>
      <c r="C113" s="443"/>
      <c r="D113" s="439"/>
      <c r="E113" s="443"/>
      <c r="F113" s="240"/>
      <c r="G113" s="240"/>
      <c r="H113" s="240"/>
      <c r="I113" s="240"/>
      <c r="J113" s="240"/>
      <c r="K113" s="240"/>
    </row>
    <row r="114" spans="1:11" ht="12.75" customHeight="1">
      <c r="A114" s="436"/>
      <c r="B114" s="459"/>
      <c r="C114" s="443"/>
      <c r="D114" s="439"/>
      <c r="E114" s="443"/>
      <c r="F114" s="240"/>
      <c r="G114" s="240"/>
      <c r="H114" s="240"/>
      <c r="I114" s="240"/>
      <c r="J114" s="240"/>
      <c r="K114" s="240"/>
    </row>
    <row r="115" spans="1:11" ht="12.75" customHeight="1">
      <c r="A115" s="436"/>
      <c r="B115" s="459"/>
      <c r="C115" s="460"/>
      <c r="D115" s="435"/>
      <c r="E115" s="460"/>
      <c r="F115" s="240"/>
      <c r="G115" s="240"/>
      <c r="H115" s="240"/>
      <c r="I115" s="240"/>
      <c r="J115" s="240"/>
      <c r="K115" s="240"/>
    </row>
    <row r="116" spans="1:11" ht="12.75" customHeight="1">
      <c r="A116" s="436"/>
      <c r="B116" s="459"/>
      <c r="C116" s="460"/>
      <c r="D116" s="435"/>
      <c r="E116" s="460"/>
      <c r="F116" s="240"/>
      <c r="G116" s="240"/>
      <c r="H116" s="240"/>
      <c r="I116" s="240"/>
      <c r="J116" s="240"/>
      <c r="K116" s="240"/>
    </row>
    <row r="117" spans="1:11" ht="12.75" customHeight="1">
      <c r="A117" s="436"/>
      <c r="B117" s="376"/>
      <c r="C117" s="240"/>
      <c r="D117" s="439"/>
      <c r="E117" s="438"/>
      <c r="F117" s="240"/>
      <c r="G117" s="240"/>
      <c r="H117" s="240"/>
      <c r="I117" s="240"/>
      <c r="J117" s="240"/>
      <c r="K117" s="240"/>
    </row>
    <row r="118" spans="1:11" ht="12.75" customHeight="1">
      <c r="A118" s="436"/>
      <c r="B118" s="376"/>
      <c r="C118" s="461"/>
      <c r="D118" s="439"/>
      <c r="E118" s="438"/>
      <c r="F118" s="364"/>
      <c r="G118" s="364"/>
      <c r="H118" s="364"/>
      <c r="I118" s="364"/>
      <c r="J118" s="364"/>
      <c r="K118" s="364"/>
    </row>
    <row r="119" spans="1:11" ht="12.75" customHeight="1">
      <c r="A119" s="436"/>
      <c r="B119" s="376"/>
      <c r="C119" s="461"/>
      <c r="D119" s="439"/>
      <c r="E119" s="438"/>
      <c r="F119" s="240"/>
      <c r="G119" s="240"/>
      <c r="H119" s="240"/>
      <c r="I119" s="240"/>
      <c r="J119" s="240"/>
      <c r="K119" s="240"/>
    </row>
    <row r="120" spans="1:11" ht="12.75" customHeight="1">
      <c r="A120" s="440"/>
      <c r="B120" s="462"/>
      <c r="C120" s="463"/>
      <c r="D120" s="442"/>
      <c r="E120" s="441"/>
      <c r="F120" s="240"/>
      <c r="G120" s="240"/>
      <c r="H120" s="240"/>
      <c r="I120" s="240"/>
      <c r="J120" s="240"/>
      <c r="K120" s="240"/>
    </row>
    <row r="121" spans="1:11" ht="12.75" customHeight="1">
      <c r="A121" s="464"/>
      <c r="B121" s="465"/>
      <c r="C121" s="261"/>
      <c r="D121" s="450"/>
      <c r="E121" s="451"/>
      <c r="F121" s="240"/>
      <c r="G121" s="240"/>
      <c r="H121" s="240"/>
      <c r="I121" s="240"/>
      <c r="J121" s="240"/>
      <c r="K121" s="240"/>
    </row>
    <row r="122" spans="1:11" ht="12.75" customHeight="1">
      <c r="A122" s="436"/>
      <c r="B122" s="436"/>
      <c r="C122" s="466"/>
      <c r="D122" s="439"/>
      <c r="E122" s="466"/>
      <c r="F122" s="240"/>
      <c r="G122" s="240"/>
      <c r="H122" s="240"/>
      <c r="I122" s="240"/>
      <c r="J122" s="240"/>
      <c r="K122" s="240"/>
    </row>
    <row r="123" spans="1:11" ht="12.75" customHeight="1">
      <c r="A123" s="436"/>
      <c r="B123" s="436"/>
      <c r="C123" s="466"/>
      <c r="D123" s="439"/>
      <c r="E123" s="466"/>
      <c r="F123" s="240"/>
      <c r="G123" s="240"/>
      <c r="H123" s="240"/>
      <c r="I123" s="240"/>
      <c r="J123" s="240"/>
      <c r="K123" s="240"/>
    </row>
    <row r="124" spans="1:11" ht="12.75" customHeight="1">
      <c r="A124" s="436"/>
      <c r="B124" s="436"/>
      <c r="C124" s="467"/>
      <c r="D124" s="439"/>
      <c r="E124" s="467"/>
      <c r="F124" s="240"/>
      <c r="G124" s="240"/>
      <c r="H124" s="240"/>
      <c r="I124" s="240"/>
      <c r="J124" s="240"/>
      <c r="K124" s="240"/>
    </row>
    <row r="125" spans="1:11" ht="12.75" customHeight="1">
      <c r="A125" s="436"/>
      <c r="B125" s="436"/>
      <c r="C125" s="467"/>
      <c r="D125" s="439"/>
      <c r="E125" s="467"/>
      <c r="F125" s="364"/>
      <c r="G125" s="364"/>
      <c r="H125" s="364"/>
      <c r="I125" s="364"/>
      <c r="J125" s="364"/>
      <c r="K125" s="364"/>
    </row>
    <row r="126" spans="1:11" ht="12.75" customHeight="1">
      <c r="A126" s="436"/>
      <c r="B126" s="436"/>
      <c r="C126" s="467"/>
      <c r="D126" s="439"/>
      <c r="E126" s="467"/>
      <c r="F126" s="364"/>
      <c r="G126" s="364"/>
      <c r="H126" s="364"/>
      <c r="I126" s="364"/>
      <c r="J126" s="364"/>
      <c r="K126" s="364"/>
    </row>
    <row r="127" spans="1:11" ht="12.75" customHeight="1">
      <c r="A127" s="436"/>
      <c r="B127" s="436"/>
      <c r="C127" s="467"/>
      <c r="D127" s="439"/>
      <c r="E127" s="467"/>
      <c r="F127" s="364"/>
      <c r="G127" s="364"/>
      <c r="H127" s="364"/>
      <c r="I127" s="364"/>
      <c r="J127" s="364"/>
      <c r="K127" s="364"/>
    </row>
    <row r="128" spans="1:11" ht="12.75" customHeight="1">
      <c r="A128" s="436"/>
      <c r="B128" s="436"/>
      <c r="C128" s="467"/>
      <c r="D128" s="439"/>
      <c r="E128" s="467"/>
      <c r="F128" s="364"/>
      <c r="G128" s="364"/>
      <c r="H128" s="364"/>
      <c r="I128" s="364"/>
      <c r="J128" s="364"/>
      <c r="K128" s="364"/>
    </row>
    <row r="129" spans="1:11" ht="12.75" customHeight="1">
      <c r="A129" s="436"/>
      <c r="B129" s="436"/>
      <c r="C129" s="237"/>
      <c r="D129" s="439"/>
      <c r="E129" s="237"/>
      <c r="F129" s="364"/>
      <c r="G129" s="364"/>
      <c r="H129" s="364"/>
      <c r="I129" s="364"/>
      <c r="J129" s="364"/>
      <c r="K129" s="364"/>
    </row>
    <row r="130" spans="1:11" ht="12.75" customHeight="1">
      <c r="A130" s="436"/>
      <c r="B130" s="436"/>
      <c r="C130" s="466"/>
      <c r="D130" s="439"/>
      <c r="E130" s="466"/>
      <c r="F130" s="364"/>
      <c r="G130" s="364"/>
      <c r="H130" s="364"/>
      <c r="I130" s="364"/>
      <c r="J130" s="364"/>
      <c r="K130" s="364"/>
    </row>
    <row r="131" spans="1:11" ht="12.75" customHeight="1">
      <c r="A131" s="436"/>
      <c r="B131" s="436"/>
      <c r="C131" s="466"/>
      <c r="D131" s="439"/>
      <c r="E131" s="466"/>
      <c r="F131" s="364"/>
      <c r="G131" s="364"/>
      <c r="H131" s="364"/>
      <c r="I131" s="364"/>
      <c r="J131" s="364"/>
      <c r="K131" s="364"/>
    </row>
    <row r="132" spans="1:11" ht="12.75" customHeight="1">
      <c r="A132" s="436"/>
      <c r="B132" s="436"/>
      <c r="C132" s="468"/>
      <c r="D132" s="439"/>
      <c r="E132" s="468"/>
      <c r="F132" s="240"/>
      <c r="G132" s="240"/>
      <c r="H132" s="240"/>
      <c r="I132" s="240"/>
      <c r="J132" s="240"/>
      <c r="K132" s="240"/>
    </row>
    <row r="133" spans="1:11" ht="12.75" customHeight="1">
      <c r="A133" s="436"/>
      <c r="B133" s="436"/>
      <c r="C133" s="469"/>
      <c r="D133" s="439"/>
      <c r="E133" s="469"/>
      <c r="F133" s="240"/>
      <c r="G133" s="240"/>
      <c r="H133" s="240"/>
      <c r="I133" s="240"/>
      <c r="J133" s="240"/>
      <c r="K133" s="240"/>
    </row>
    <row r="134" spans="1:11" ht="12.75" customHeight="1">
      <c r="A134" s="436"/>
      <c r="B134" s="436"/>
      <c r="C134" s="469"/>
      <c r="D134" s="439"/>
      <c r="E134" s="469"/>
      <c r="F134" s="240"/>
      <c r="G134" s="240"/>
      <c r="H134" s="240"/>
      <c r="I134" s="240"/>
      <c r="J134" s="240"/>
      <c r="K134" s="240"/>
    </row>
    <row r="135" spans="1:11" ht="12.75" customHeight="1">
      <c r="A135" s="436"/>
      <c r="B135" s="436"/>
      <c r="C135" s="376"/>
      <c r="D135" s="435"/>
      <c r="E135" s="376"/>
      <c r="F135" s="240"/>
      <c r="G135" s="240"/>
      <c r="H135" s="240"/>
      <c r="I135" s="240"/>
      <c r="J135" s="240"/>
      <c r="K135" s="240"/>
    </row>
    <row r="136" spans="1:11" ht="12.75" customHeight="1">
      <c r="A136" s="436"/>
      <c r="B136" s="436"/>
      <c r="C136" s="376"/>
      <c r="D136" s="435"/>
      <c r="E136" s="376"/>
      <c r="F136" s="240"/>
      <c r="G136" s="240"/>
      <c r="H136" s="240"/>
      <c r="I136" s="240"/>
      <c r="J136" s="240"/>
      <c r="K136" s="240"/>
    </row>
    <row r="137" spans="1:11" ht="12.75" customHeight="1">
      <c r="A137" s="436"/>
      <c r="B137" s="436"/>
      <c r="C137" s="376"/>
      <c r="D137" s="435"/>
      <c r="E137" s="376"/>
      <c r="F137" s="364"/>
      <c r="G137" s="364"/>
      <c r="H137" s="364"/>
      <c r="I137" s="364"/>
      <c r="J137" s="364"/>
      <c r="K137" s="364"/>
    </row>
    <row r="138" spans="1:11" ht="12.75" customHeight="1">
      <c r="A138" s="436"/>
      <c r="B138" s="436"/>
      <c r="C138" s="376"/>
      <c r="D138" s="435"/>
      <c r="E138" s="376"/>
      <c r="F138" s="240"/>
      <c r="G138" s="240"/>
      <c r="H138" s="240"/>
      <c r="I138" s="240"/>
      <c r="J138" s="240"/>
      <c r="K138" s="240"/>
    </row>
    <row r="139" spans="1:11" ht="12.75" customHeight="1">
      <c r="A139" s="436"/>
      <c r="B139" s="436"/>
      <c r="C139" s="376"/>
      <c r="D139" s="435"/>
      <c r="E139" s="376"/>
      <c r="F139" s="240"/>
      <c r="G139" s="240"/>
      <c r="H139" s="240"/>
      <c r="I139" s="240"/>
      <c r="J139" s="240"/>
      <c r="K139" s="240"/>
    </row>
    <row r="140" spans="1:11" ht="12.75" customHeight="1">
      <c r="A140" s="436"/>
      <c r="B140" s="436"/>
      <c r="C140" s="469"/>
      <c r="D140" s="435"/>
      <c r="E140" s="469"/>
      <c r="F140" s="240"/>
      <c r="G140" s="240"/>
      <c r="H140" s="240"/>
      <c r="I140" s="240"/>
      <c r="J140" s="240"/>
      <c r="K140" s="240"/>
    </row>
    <row r="141" spans="1:11" ht="12.75" customHeight="1">
      <c r="A141" s="436"/>
      <c r="B141" s="436"/>
      <c r="C141" s="469"/>
      <c r="D141" s="435"/>
      <c r="E141" s="469"/>
      <c r="F141" s="240"/>
      <c r="G141" s="240"/>
      <c r="H141" s="240"/>
      <c r="I141" s="240"/>
      <c r="J141" s="240"/>
      <c r="K141" s="240"/>
    </row>
    <row r="142" spans="1:11" ht="12.75" customHeight="1">
      <c r="A142" s="436"/>
      <c r="B142" s="436"/>
      <c r="C142" s="443"/>
      <c r="D142" s="439"/>
      <c r="E142" s="438"/>
      <c r="F142" s="240"/>
      <c r="G142" s="240"/>
      <c r="H142" s="240"/>
      <c r="I142" s="240"/>
      <c r="J142" s="240"/>
      <c r="K142" s="240"/>
    </row>
    <row r="143" spans="1:11" ht="12.75" customHeight="1">
      <c r="A143" s="433"/>
      <c r="B143" s="470"/>
      <c r="C143" s="240"/>
      <c r="D143" s="435"/>
      <c r="E143" s="438"/>
      <c r="F143" s="240"/>
      <c r="G143" s="240"/>
      <c r="H143" s="240"/>
      <c r="I143" s="240"/>
      <c r="J143" s="240"/>
      <c r="K143" s="240"/>
    </row>
    <row r="144" spans="1:11" ht="12.75" customHeight="1">
      <c r="A144" s="436"/>
      <c r="B144" s="376"/>
      <c r="C144" s="461"/>
      <c r="D144" s="439"/>
      <c r="E144" s="438"/>
      <c r="F144" s="240"/>
      <c r="G144" s="240"/>
      <c r="H144" s="240"/>
      <c r="I144" s="240"/>
      <c r="J144" s="240"/>
      <c r="K144" s="240"/>
    </row>
    <row r="145" spans="1:11" ht="12.75" customHeight="1">
      <c r="A145" s="436"/>
      <c r="B145" s="376"/>
      <c r="C145" s="461"/>
      <c r="D145" s="439"/>
      <c r="E145" s="438"/>
      <c r="F145" s="240"/>
      <c r="G145" s="240"/>
      <c r="H145" s="240"/>
      <c r="I145" s="240"/>
      <c r="J145" s="240"/>
      <c r="K145" s="240"/>
    </row>
    <row r="146" spans="1:11" ht="12.75" customHeight="1">
      <c r="A146" s="448"/>
      <c r="B146" s="465"/>
      <c r="C146" s="471"/>
      <c r="D146" s="472"/>
      <c r="E146" s="451"/>
      <c r="F146" s="240"/>
      <c r="G146" s="240"/>
      <c r="H146" s="240"/>
      <c r="I146" s="240"/>
      <c r="J146" s="240"/>
      <c r="K146" s="240"/>
    </row>
    <row r="147" spans="1:11" ht="12.75" customHeight="1">
      <c r="A147" s="436"/>
      <c r="B147" s="452"/>
      <c r="C147" s="438"/>
      <c r="D147" s="435"/>
      <c r="E147" s="438"/>
      <c r="F147" s="240"/>
      <c r="G147" s="240"/>
      <c r="H147" s="240"/>
      <c r="I147" s="240"/>
      <c r="J147" s="240"/>
      <c r="K147" s="240"/>
    </row>
    <row r="148" spans="1:11" ht="12.75" customHeight="1">
      <c r="A148" s="436"/>
      <c r="B148" s="452"/>
      <c r="C148" s="473"/>
      <c r="D148" s="435"/>
      <c r="E148" s="473"/>
      <c r="F148" s="240"/>
      <c r="G148" s="240"/>
      <c r="H148" s="240"/>
      <c r="I148" s="240"/>
      <c r="J148" s="240"/>
      <c r="K148" s="240"/>
    </row>
    <row r="149" spans="1:11" ht="12.75" customHeight="1">
      <c r="A149" s="436"/>
      <c r="B149" s="452"/>
      <c r="C149" s="473"/>
      <c r="D149" s="435"/>
      <c r="E149" s="438"/>
      <c r="F149" s="240"/>
      <c r="G149" s="240"/>
      <c r="H149" s="240"/>
      <c r="I149" s="240"/>
      <c r="J149" s="240"/>
      <c r="K149" s="240"/>
    </row>
    <row r="150" spans="1:11" ht="12.75" customHeight="1">
      <c r="A150" s="436"/>
      <c r="B150" s="452"/>
      <c r="C150" s="436"/>
      <c r="D150" s="435"/>
      <c r="E150" s="436"/>
      <c r="F150" s="240"/>
      <c r="G150" s="240"/>
      <c r="H150" s="240"/>
      <c r="I150" s="240"/>
      <c r="J150" s="240"/>
      <c r="K150" s="240"/>
    </row>
    <row r="151" spans="1:11" ht="12.75" customHeight="1">
      <c r="A151" s="436"/>
      <c r="B151" s="452"/>
      <c r="C151" s="436"/>
      <c r="D151" s="435"/>
      <c r="E151" s="436"/>
      <c r="F151" s="240"/>
      <c r="G151" s="240"/>
      <c r="H151" s="240"/>
      <c r="I151" s="240"/>
      <c r="J151" s="240"/>
      <c r="K151" s="240"/>
    </row>
    <row r="152" spans="1:11" ht="12.75" customHeight="1">
      <c r="A152" s="436"/>
      <c r="B152" s="452"/>
      <c r="C152" s="474"/>
      <c r="D152" s="435"/>
      <c r="E152" s="474"/>
      <c r="F152" s="240"/>
      <c r="G152" s="240"/>
      <c r="H152" s="240"/>
      <c r="I152" s="240"/>
      <c r="J152" s="240"/>
      <c r="K152" s="240"/>
    </row>
    <row r="153" spans="1:11" ht="12.75" customHeight="1">
      <c r="A153" s="436"/>
      <c r="B153" s="452"/>
      <c r="C153" s="474"/>
      <c r="D153" s="435"/>
      <c r="E153" s="474"/>
      <c r="F153" s="240"/>
      <c r="G153" s="240"/>
      <c r="H153" s="240"/>
      <c r="I153" s="240"/>
      <c r="J153" s="240"/>
      <c r="K153" s="240"/>
    </row>
    <row r="154" spans="1:11" ht="12.75" customHeight="1">
      <c r="A154" s="436"/>
      <c r="B154" s="452"/>
      <c r="C154" s="474"/>
      <c r="D154" s="435"/>
      <c r="E154" s="474"/>
      <c r="F154" s="240"/>
      <c r="G154" s="240"/>
      <c r="H154" s="240"/>
      <c r="I154" s="240"/>
      <c r="J154" s="240"/>
      <c r="K154" s="240"/>
    </row>
    <row r="155" spans="1:11" ht="12.75" customHeight="1">
      <c r="A155" s="436"/>
      <c r="B155" s="452"/>
      <c r="C155" s="474"/>
      <c r="D155" s="435"/>
      <c r="E155" s="443"/>
      <c r="F155" s="240"/>
      <c r="G155" s="240"/>
      <c r="H155" s="240"/>
      <c r="I155" s="240"/>
      <c r="J155" s="240"/>
      <c r="K155" s="240"/>
    </row>
    <row r="156" spans="1:11" ht="12.75" customHeight="1">
      <c r="A156" s="436"/>
      <c r="B156" s="452"/>
      <c r="C156" s="474"/>
      <c r="D156" s="439"/>
      <c r="E156" s="474"/>
      <c r="F156" s="240"/>
      <c r="G156" s="240"/>
      <c r="H156" s="240"/>
      <c r="I156" s="240"/>
      <c r="J156" s="240"/>
      <c r="K156" s="240"/>
    </row>
    <row r="157" spans="1:11" ht="12.75" customHeight="1">
      <c r="A157" s="436"/>
      <c r="B157" s="452"/>
      <c r="C157" s="474"/>
      <c r="D157" s="439"/>
      <c r="E157" s="474"/>
      <c r="F157" s="240"/>
      <c r="G157" s="240"/>
      <c r="H157" s="240"/>
      <c r="I157" s="240"/>
      <c r="J157" s="240"/>
      <c r="K157" s="240"/>
    </row>
    <row r="158" spans="1:11" ht="12.75" customHeight="1">
      <c r="A158" s="436"/>
      <c r="B158" s="452"/>
      <c r="C158" s="239"/>
      <c r="D158" s="439"/>
      <c r="E158" s="239"/>
      <c r="F158" s="240"/>
      <c r="G158" s="240"/>
      <c r="H158" s="240"/>
      <c r="I158" s="240"/>
      <c r="J158" s="240"/>
      <c r="K158" s="240"/>
    </row>
    <row r="159" spans="1:11" ht="12.75" customHeight="1">
      <c r="A159" s="436"/>
      <c r="B159" s="452"/>
      <c r="C159" s="437"/>
      <c r="D159" s="439"/>
      <c r="E159" s="437"/>
      <c r="F159" s="240"/>
      <c r="G159" s="240"/>
      <c r="H159" s="240"/>
      <c r="I159" s="240"/>
      <c r="J159" s="240"/>
      <c r="K159" s="240"/>
    </row>
    <row r="160" spans="1:11" ht="12.75" customHeight="1">
      <c r="A160" s="436"/>
      <c r="B160" s="452"/>
      <c r="C160" s="475"/>
      <c r="D160" s="439"/>
      <c r="E160" s="475"/>
      <c r="F160" s="240"/>
      <c r="G160" s="240"/>
      <c r="H160" s="240"/>
      <c r="I160" s="240"/>
      <c r="J160" s="240"/>
      <c r="K160" s="240"/>
    </row>
    <row r="161" spans="1:11" ht="12.75" customHeight="1">
      <c r="A161" s="436"/>
      <c r="B161" s="452"/>
      <c r="C161" s="475"/>
      <c r="D161" s="439"/>
      <c r="E161" s="475"/>
      <c r="F161" s="240"/>
      <c r="G161" s="240"/>
      <c r="H161" s="240"/>
      <c r="I161" s="240"/>
      <c r="J161" s="240"/>
      <c r="K161" s="240"/>
    </row>
    <row r="162" spans="1:11" ht="12.75" customHeight="1">
      <c r="A162" s="436"/>
      <c r="B162" s="452"/>
      <c r="C162" s="475"/>
      <c r="D162" s="439"/>
      <c r="E162" s="475"/>
      <c r="F162" s="240"/>
      <c r="G162" s="240"/>
      <c r="H162" s="240"/>
      <c r="I162" s="240"/>
      <c r="J162" s="240"/>
      <c r="K162" s="240"/>
    </row>
    <row r="163" spans="1:11" ht="12.75" customHeight="1">
      <c r="A163" s="436"/>
      <c r="B163" s="452"/>
      <c r="C163" s="475"/>
      <c r="D163" s="439"/>
      <c r="E163" s="475"/>
      <c r="F163" s="240"/>
      <c r="G163" s="240"/>
      <c r="H163" s="240"/>
      <c r="I163" s="240"/>
      <c r="J163" s="240"/>
      <c r="K163" s="240"/>
    </row>
    <row r="164" spans="1:11" ht="12.75" customHeight="1">
      <c r="A164" s="436"/>
      <c r="B164" s="452"/>
      <c r="C164" s="436"/>
      <c r="D164" s="439"/>
      <c r="E164" s="436"/>
      <c r="F164" s="240"/>
      <c r="G164" s="240"/>
      <c r="H164" s="240"/>
      <c r="I164" s="240"/>
      <c r="J164" s="240"/>
      <c r="K164" s="240"/>
    </row>
    <row r="165" spans="1:11" ht="12.75" customHeight="1">
      <c r="A165" s="436"/>
      <c r="B165" s="452"/>
      <c r="C165" s="436"/>
      <c r="D165" s="439"/>
      <c r="E165" s="436"/>
      <c r="F165" s="240"/>
      <c r="G165" s="240"/>
      <c r="H165" s="240"/>
      <c r="I165" s="240"/>
      <c r="J165" s="240"/>
      <c r="K165" s="240"/>
    </row>
    <row r="166" spans="1:11" ht="12.75" customHeight="1">
      <c r="A166" s="436"/>
      <c r="B166" s="452"/>
      <c r="C166" s="436"/>
      <c r="D166" s="439"/>
      <c r="E166" s="436"/>
      <c r="F166" s="240"/>
      <c r="G166" s="240"/>
      <c r="H166" s="240"/>
      <c r="I166" s="240"/>
      <c r="J166" s="240"/>
      <c r="K166" s="240"/>
    </row>
    <row r="167" spans="1:11" ht="12.75" customHeight="1">
      <c r="A167" s="240"/>
      <c r="B167" s="240"/>
      <c r="C167" s="240"/>
      <c r="D167" s="240"/>
      <c r="E167" s="275"/>
      <c r="F167" s="240"/>
      <c r="G167" s="240"/>
      <c r="H167" s="240"/>
      <c r="I167" s="240"/>
      <c r="J167" s="240"/>
      <c r="K167" s="240"/>
    </row>
    <row r="168" spans="1:11" ht="12.75" customHeight="1">
      <c r="A168" s="240"/>
      <c r="B168" s="240"/>
      <c r="C168" s="240"/>
      <c r="D168" s="240"/>
      <c r="E168" s="275"/>
      <c r="F168" s="240"/>
      <c r="G168" s="240"/>
      <c r="H168" s="240"/>
      <c r="I168" s="240"/>
      <c r="J168" s="240"/>
      <c r="K168" s="240"/>
    </row>
    <row r="169" spans="1:11" ht="12.75" customHeight="1">
      <c r="A169" s="240"/>
      <c r="B169" s="240"/>
      <c r="C169" s="240"/>
      <c r="D169" s="240"/>
      <c r="E169" s="275"/>
      <c r="F169" s="240"/>
      <c r="G169" s="240"/>
      <c r="H169" s="240"/>
      <c r="I169" s="240"/>
      <c r="J169" s="240"/>
      <c r="K169" s="240"/>
    </row>
    <row r="170" spans="1:11" ht="12.75" customHeight="1">
      <c r="A170" s="240"/>
      <c r="B170" s="240"/>
      <c r="C170" s="240"/>
      <c r="D170" s="240"/>
      <c r="E170" s="275"/>
      <c r="F170" s="240"/>
      <c r="G170" s="240"/>
      <c r="H170" s="240"/>
      <c r="I170" s="240"/>
      <c r="J170" s="240"/>
      <c r="K170" s="240"/>
    </row>
    <row r="171" spans="1:11" ht="12.75" customHeight="1">
      <c r="A171" s="240"/>
      <c r="B171" s="240"/>
      <c r="C171" s="240"/>
      <c r="D171" s="240"/>
      <c r="E171" s="275"/>
      <c r="F171" s="240"/>
      <c r="G171" s="240"/>
      <c r="H171" s="240"/>
      <c r="I171" s="240"/>
      <c r="J171" s="240"/>
      <c r="K171" s="240"/>
    </row>
    <row r="172" spans="1:11" ht="12.75" customHeight="1">
      <c r="A172" s="240"/>
      <c r="B172" s="240"/>
      <c r="C172" s="240"/>
      <c r="D172" s="240"/>
      <c r="E172" s="275"/>
      <c r="F172" s="240"/>
      <c r="G172" s="240"/>
      <c r="H172" s="240"/>
      <c r="I172" s="240"/>
      <c r="J172" s="240"/>
      <c r="K172" s="240"/>
    </row>
    <row r="173" spans="1:11" ht="12.75" customHeight="1">
      <c r="A173" s="240"/>
      <c r="B173" s="240"/>
      <c r="C173" s="240"/>
      <c r="D173" s="240"/>
      <c r="E173" s="275"/>
      <c r="F173" s="240"/>
      <c r="G173" s="240"/>
      <c r="H173" s="240"/>
      <c r="I173" s="240"/>
      <c r="J173" s="240"/>
      <c r="K173" s="240"/>
    </row>
    <row r="174" spans="1:11" ht="12.75" customHeight="1">
      <c r="A174" s="240"/>
      <c r="B174" s="240"/>
      <c r="C174" s="240"/>
      <c r="D174" s="240"/>
      <c r="E174" s="275"/>
      <c r="F174" s="240"/>
      <c r="G174" s="240"/>
      <c r="H174" s="240"/>
      <c r="I174" s="240"/>
      <c r="J174" s="240"/>
      <c r="K174" s="240"/>
    </row>
    <row r="175" spans="1:11" ht="12.75" customHeight="1">
      <c r="A175" s="240"/>
      <c r="B175" s="240"/>
      <c r="C175" s="240"/>
      <c r="D175" s="240"/>
      <c r="E175" s="275"/>
      <c r="F175" s="240"/>
      <c r="G175" s="240"/>
      <c r="H175" s="240"/>
      <c r="I175" s="240"/>
      <c r="J175" s="240"/>
      <c r="K175" s="240"/>
    </row>
    <row r="176" spans="1:11" ht="12.75" customHeight="1">
      <c r="A176" s="240"/>
      <c r="B176" s="240"/>
      <c r="C176" s="240"/>
      <c r="D176" s="240"/>
      <c r="E176" s="275"/>
      <c r="F176" s="240"/>
      <c r="G176" s="240"/>
      <c r="H176" s="240"/>
      <c r="I176" s="240"/>
      <c r="J176" s="240"/>
      <c r="K176" s="240"/>
    </row>
    <row r="177" spans="1:11" ht="12.75" customHeight="1">
      <c r="A177" s="240"/>
      <c r="B177" s="240"/>
      <c r="C177" s="240"/>
      <c r="D177" s="240"/>
      <c r="E177" s="275"/>
      <c r="F177" s="240"/>
      <c r="G177" s="240"/>
      <c r="H177" s="240"/>
      <c r="I177" s="240"/>
      <c r="J177" s="240"/>
      <c r="K177" s="240"/>
    </row>
    <row r="178" spans="1:11" ht="12.75" customHeight="1">
      <c r="A178" s="240"/>
      <c r="B178" s="240"/>
      <c r="C178" s="240"/>
      <c r="D178" s="240"/>
      <c r="E178" s="275"/>
      <c r="F178" s="240"/>
      <c r="G178" s="240"/>
      <c r="H178" s="240"/>
      <c r="I178" s="240"/>
      <c r="J178" s="240"/>
      <c r="K178" s="240"/>
    </row>
    <row r="179" spans="1:11" ht="12.75" customHeight="1">
      <c r="A179" s="240"/>
      <c r="B179" s="240"/>
      <c r="C179" s="240"/>
      <c r="D179" s="240"/>
      <c r="E179" s="275"/>
      <c r="F179" s="240"/>
      <c r="G179" s="240"/>
      <c r="H179" s="240"/>
      <c r="I179" s="240"/>
      <c r="J179" s="240"/>
      <c r="K179" s="240"/>
    </row>
    <row r="180" spans="1:11" ht="12.75" customHeight="1">
      <c r="A180" s="240"/>
      <c r="B180" s="240"/>
      <c r="C180" s="240"/>
      <c r="D180" s="240"/>
      <c r="E180" s="275"/>
      <c r="F180" s="240"/>
      <c r="G180" s="240"/>
      <c r="H180" s="240"/>
      <c r="I180" s="240"/>
      <c r="J180" s="240"/>
      <c r="K180" s="240"/>
    </row>
    <row r="181" spans="1:11" ht="12.75" customHeight="1">
      <c r="A181" s="240"/>
      <c r="B181" s="240"/>
      <c r="C181" s="240"/>
      <c r="D181" s="240"/>
      <c r="E181" s="275"/>
      <c r="F181" s="240"/>
      <c r="G181" s="240"/>
      <c r="H181" s="240"/>
      <c r="I181" s="240"/>
      <c r="J181" s="240"/>
      <c r="K181" s="240"/>
    </row>
    <row r="182" spans="1:11" ht="12.75" customHeight="1">
      <c r="A182" s="240"/>
      <c r="B182" s="240"/>
      <c r="C182" s="240"/>
      <c r="D182" s="240"/>
      <c r="E182" s="275"/>
      <c r="F182" s="240"/>
      <c r="G182" s="240"/>
      <c r="H182" s="240"/>
      <c r="I182" s="240"/>
      <c r="J182" s="240"/>
      <c r="K182" s="240"/>
    </row>
    <row r="183" spans="1:11" ht="12.75" customHeight="1">
      <c r="A183" s="240"/>
      <c r="B183" s="240"/>
      <c r="C183" s="240"/>
      <c r="D183" s="240"/>
      <c r="E183" s="275"/>
      <c r="F183" s="240"/>
      <c r="G183" s="240"/>
      <c r="H183" s="240"/>
      <c r="I183" s="240"/>
      <c r="J183" s="240"/>
      <c r="K183" s="240"/>
    </row>
    <row r="184" spans="1:11" ht="12.75" customHeight="1">
      <c r="A184" s="240"/>
      <c r="B184" s="240"/>
      <c r="C184" s="240"/>
      <c r="D184" s="240"/>
      <c r="E184" s="275"/>
      <c r="F184" s="240"/>
      <c r="G184" s="240"/>
      <c r="H184" s="240"/>
      <c r="I184" s="240"/>
      <c r="J184" s="240"/>
      <c r="K184" s="240"/>
    </row>
    <row r="185" spans="1:11" ht="12.75" customHeight="1">
      <c r="A185" s="240"/>
      <c r="B185" s="240"/>
      <c r="C185" s="240"/>
      <c r="D185" s="240"/>
      <c r="E185" s="275"/>
      <c r="F185" s="240"/>
      <c r="G185" s="240"/>
      <c r="H185" s="240"/>
      <c r="I185" s="240"/>
      <c r="J185" s="240"/>
      <c r="K185" s="240"/>
    </row>
    <row r="186" spans="1:11" ht="12.75" customHeight="1">
      <c r="A186" s="240"/>
      <c r="B186" s="240"/>
      <c r="C186" s="240"/>
      <c r="D186" s="240"/>
      <c r="E186" s="275"/>
      <c r="F186" s="240"/>
      <c r="G186" s="240"/>
      <c r="H186" s="240"/>
      <c r="I186" s="240"/>
      <c r="J186" s="240"/>
      <c r="K186" s="240"/>
    </row>
    <row r="187" spans="1:11" ht="12.75" customHeight="1">
      <c r="A187" s="240"/>
      <c r="B187" s="240"/>
      <c r="C187" s="240"/>
      <c r="D187" s="240"/>
      <c r="E187" s="275"/>
      <c r="F187" s="240"/>
      <c r="G187" s="240"/>
      <c r="H187" s="240"/>
      <c r="I187" s="240"/>
      <c r="J187" s="240"/>
      <c r="K187" s="240"/>
    </row>
    <row r="188" spans="1:11" ht="12.75" customHeight="1">
      <c r="A188" s="240"/>
      <c r="B188" s="240"/>
      <c r="C188" s="240"/>
      <c r="D188" s="240"/>
      <c r="E188" s="275"/>
      <c r="F188" s="240"/>
      <c r="G188" s="240"/>
      <c r="H188" s="240"/>
      <c r="I188" s="240"/>
      <c r="J188" s="240"/>
      <c r="K188" s="240"/>
    </row>
    <row r="189" spans="1:11" ht="12.75" customHeight="1">
      <c r="A189" s="240"/>
      <c r="B189" s="240"/>
      <c r="C189" s="240"/>
      <c r="D189" s="240"/>
      <c r="E189" s="275"/>
      <c r="F189" s="240"/>
      <c r="G189" s="240"/>
      <c r="H189" s="240"/>
      <c r="I189" s="240"/>
      <c r="J189" s="240"/>
      <c r="K189" s="240"/>
    </row>
    <row r="190" spans="1:11" ht="12.75" customHeight="1">
      <c r="A190" s="240"/>
      <c r="B190" s="240"/>
      <c r="C190" s="240"/>
      <c r="D190" s="240"/>
      <c r="E190" s="275"/>
      <c r="F190" s="240"/>
      <c r="G190" s="240"/>
      <c r="H190" s="240"/>
      <c r="I190" s="240"/>
      <c r="J190" s="240"/>
      <c r="K190" s="240"/>
    </row>
    <row r="191" spans="1:11" ht="12.75" customHeight="1">
      <c r="A191" s="240"/>
      <c r="B191" s="240"/>
      <c r="C191" s="240"/>
      <c r="D191" s="240"/>
      <c r="E191" s="275"/>
      <c r="F191" s="240"/>
      <c r="G191" s="240"/>
      <c r="H191" s="240"/>
      <c r="I191" s="240"/>
      <c r="J191" s="240"/>
      <c r="K191" s="240"/>
    </row>
    <row r="192" spans="1:11" ht="12.75" customHeight="1">
      <c r="A192" s="240"/>
      <c r="B192" s="240"/>
      <c r="C192" s="240"/>
      <c r="D192" s="240"/>
      <c r="E192" s="275"/>
      <c r="F192" s="240"/>
      <c r="G192" s="240"/>
      <c r="H192" s="240"/>
      <c r="I192" s="240"/>
      <c r="J192" s="240"/>
      <c r="K192" s="240"/>
    </row>
    <row r="193" spans="1:11" ht="12.75" customHeight="1">
      <c r="A193" s="240"/>
      <c r="B193" s="240"/>
      <c r="C193" s="240"/>
      <c r="D193" s="240"/>
      <c r="E193" s="275"/>
      <c r="F193" s="240"/>
      <c r="G193" s="240"/>
      <c r="H193" s="240"/>
      <c r="I193" s="240"/>
      <c r="J193" s="240"/>
      <c r="K193" s="240"/>
    </row>
    <row r="194" spans="1:11" ht="12.75" customHeight="1">
      <c r="A194" s="240"/>
      <c r="B194" s="240"/>
      <c r="C194" s="240"/>
      <c r="D194" s="240"/>
      <c r="E194" s="275"/>
      <c r="F194" s="240"/>
      <c r="G194" s="240"/>
      <c r="H194" s="240"/>
      <c r="I194" s="240"/>
      <c r="J194" s="240"/>
      <c r="K194" s="240"/>
    </row>
    <row r="195" spans="1:11" ht="12.75" customHeight="1">
      <c r="A195" s="240"/>
      <c r="B195" s="240"/>
      <c r="C195" s="240"/>
      <c r="D195" s="240"/>
      <c r="E195" s="275"/>
      <c r="F195" s="240"/>
      <c r="G195" s="240"/>
      <c r="H195" s="240"/>
      <c r="I195" s="240"/>
      <c r="J195" s="240"/>
      <c r="K195" s="240"/>
    </row>
    <row r="196" spans="1:11" ht="12.75" customHeight="1">
      <c r="A196" s="240"/>
      <c r="B196" s="240"/>
      <c r="C196" s="240"/>
      <c r="D196" s="240"/>
      <c r="E196" s="275"/>
      <c r="F196" s="240"/>
      <c r="G196" s="240"/>
      <c r="H196" s="240"/>
      <c r="I196" s="240"/>
      <c r="J196" s="240"/>
      <c r="K196" s="240"/>
    </row>
    <row r="197" spans="1:11" ht="12.75" customHeight="1">
      <c r="A197" s="240"/>
      <c r="B197" s="240"/>
      <c r="C197" s="240"/>
      <c r="D197" s="240"/>
      <c r="E197" s="275"/>
      <c r="F197" s="240"/>
      <c r="G197" s="240"/>
      <c r="H197" s="240"/>
      <c r="I197" s="240"/>
      <c r="J197" s="240"/>
      <c r="K197" s="240"/>
    </row>
    <row r="198" spans="1:11" ht="12.75" customHeight="1">
      <c r="A198" s="240"/>
      <c r="B198" s="240"/>
      <c r="C198" s="240"/>
      <c r="D198" s="240"/>
      <c r="E198" s="275"/>
      <c r="F198" s="240"/>
      <c r="G198" s="240"/>
      <c r="H198" s="240"/>
      <c r="I198" s="240"/>
      <c r="J198" s="240"/>
      <c r="K198" s="240"/>
    </row>
    <row r="199" spans="1:11" ht="12.75" customHeight="1">
      <c r="A199" s="240"/>
      <c r="B199" s="240"/>
      <c r="C199" s="240"/>
      <c r="D199" s="240"/>
      <c r="E199" s="275"/>
      <c r="F199" s="240"/>
      <c r="G199" s="240"/>
      <c r="H199" s="240"/>
      <c r="I199" s="240"/>
      <c r="J199" s="240"/>
      <c r="K199" s="240"/>
    </row>
    <row r="200" spans="1:11" ht="12.75" customHeight="1">
      <c r="A200" s="240"/>
      <c r="B200" s="240"/>
      <c r="C200" s="240"/>
      <c r="D200" s="240"/>
      <c r="E200" s="275"/>
      <c r="F200" s="240"/>
      <c r="G200" s="240"/>
      <c r="H200" s="240"/>
      <c r="I200" s="240"/>
      <c r="J200" s="240"/>
      <c r="K200" s="240"/>
    </row>
    <row r="201" spans="1:11" ht="12.75" customHeight="1">
      <c r="A201" s="240"/>
      <c r="B201" s="240"/>
      <c r="C201" s="240"/>
      <c r="D201" s="240"/>
      <c r="E201" s="275"/>
      <c r="F201" s="240"/>
      <c r="G201" s="240"/>
      <c r="H201" s="240"/>
      <c r="I201" s="240"/>
      <c r="J201" s="240"/>
      <c r="K201" s="240"/>
    </row>
    <row r="202" spans="1:11" ht="12.75" customHeight="1">
      <c r="A202" s="240"/>
      <c r="B202" s="240"/>
      <c r="C202" s="240"/>
      <c r="D202" s="240"/>
      <c r="E202" s="275"/>
      <c r="F202" s="240"/>
      <c r="G202" s="240"/>
      <c r="H202" s="240"/>
      <c r="I202" s="240"/>
      <c r="J202" s="240"/>
      <c r="K202" s="240"/>
    </row>
    <row r="203" spans="1:11" ht="12.75" customHeight="1">
      <c r="A203" s="240"/>
      <c r="B203" s="240"/>
      <c r="C203" s="240"/>
      <c r="D203" s="240"/>
      <c r="E203" s="275"/>
      <c r="F203" s="240"/>
      <c r="G203" s="240"/>
      <c r="H203" s="240"/>
      <c r="I203" s="240"/>
      <c r="J203" s="240"/>
      <c r="K203" s="240"/>
    </row>
    <row r="204" spans="1:11" ht="12.75" customHeight="1">
      <c r="A204" s="240"/>
      <c r="B204" s="240"/>
      <c r="C204" s="240"/>
      <c r="D204" s="240"/>
      <c r="E204" s="275"/>
      <c r="F204" s="240"/>
      <c r="G204" s="240"/>
      <c r="H204" s="240"/>
      <c r="I204" s="240"/>
      <c r="J204" s="240"/>
      <c r="K204" s="240"/>
    </row>
    <row r="205" spans="1:11" ht="12.75" customHeight="1">
      <c r="A205" s="240"/>
      <c r="B205" s="240"/>
      <c r="C205" s="240"/>
      <c r="D205" s="240"/>
      <c r="E205" s="275"/>
      <c r="F205" s="240"/>
      <c r="G205" s="240"/>
      <c r="H205" s="240"/>
      <c r="I205" s="240"/>
      <c r="J205" s="240"/>
      <c r="K205" s="240"/>
    </row>
    <row r="206" spans="1:11" ht="12.75" customHeight="1">
      <c r="A206" s="240"/>
      <c r="B206" s="240"/>
      <c r="C206" s="240"/>
      <c r="D206" s="240"/>
      <c r="E206" s="275"/>
      <c r="F206" s="240"/>
      <c r="G206" s="240"/>
      <c r="H206" s="240"/>
      <c r="I206" s="240"/>
      <c r="J206" s="240"/>
      <c r="K206" s="240"/>
    </row>
    <row r="207" spans="1:11" ht="12.75" customHeight="1">
      <c r="A207" s="240"/>
      <c r="B207" s="240"/>
      <c r="C207" s="240"/>
      <c r="D207" s="240"/>
      <c r="E207" s="275"/>
      <c r="F207" s="240"/>
      <c r="G207" s="240"/>
      <c r="H207" s="240"/>
      <c r="I207" s="240"/>
      <c r="J207" s="240"/>
      <c r="K207" s="240"/>
    </row>
    <row r="208" spans="1:11" ht="12.75" customHeight="1">
      <c r="A208" s="240"/>
      <c r="B208" s="240"/>
      <c r="C208" s="240"/>
      <c r="D208" s="240"/>
      <c r="E208" s="275"/>
      <c r="F208" s="240"/>
      <c r="G208" s="240"/>
      <c r="H208" s="240"/>
      <c r="I208" s="240"/>
      <c r="J208" s="240"/>
      <c r="K208" s="240"/>
    </row>
    <row r="209" spans="1:11" ht="12.75" customHeight="1">
      <c r="A209" s="240"/>
      <c r="B209" s="240"/>
      <c r="C209" s="240"/>
      <c r="D209" s="240"/>
      <c r="E209" s="275"/>
      <c r="F209" s="240"/>
      <c r="G209" s="240"/>
      <c r="H209" s="240"/>
      <c r="I209" s="240"/>
      <c r="J209" s="240"/>
      <c r="K209" s="240"/>
    </row>
    <row r="210" spans="1:11" ht="12.75" customHeight="1">
      <c r="A210" s="240"/>
      <c r="B210" s="240"/>
      <c r="C210" s="240"/>
      <c r="D210" s="240"/>
      <c r="E210" s="275"/>
      <c r="F210" s="240"/>
      <c r="G210" s="240"/>
      <c r="H210" s="240"/>
      <c r="I210" s="240"/>
      <c r="J210" s="240"/>
      <c r="K210" s="240"/>
    </row>
    <row r="211" spans="1:11" ht="12.75" customHeight="1">
      <c r="A211" s="240"/>
      <c r="B211" s="240"/>
      <c r="C211" s="240"/>
      <c r="D211" s="240"/>
      <c r="E211" s="275"/>
      <c r="F211" s="240"/>
      <c r="G211" s="240"/>
      <c r="H211" s="240"/>
      <c r="I211" s="240"/>
      <c r="J211" s="240"/>
      <c r="K211" s="240"/>
    </row>
    <row r="212" spans="1:11" ht="12.75" customHeight="1">
      <c r="A212" s="240"/>
      <c r="B212" s="240"/>
      <c r="C212" s="240"/>
      <c r="D212" s="240"/>
      <c r="E212" s="275"/>
      <c r="F212" s="240"/>
      <c r="G212" s="240"/>
      <c r="H212" s="240"/>
      <c r="I212" s="240"/>
      <c r="J212" s="240"/>
      <c r="K212" s="240"/>
    </row>
    <row r="213" spans="1:11" ht="12.75" customHeight="1">
      <c r="A213" s="240"/>
      <c r="B213" s="240"/>
      <c r="C213" s="240"/>
      <c r="D213" s="240"/>
      <c r="E213" s="275"/>
      <c r="F213" s="240"/>
      <c r="G213" s="240"/>
      <c r="H213" s="240"/>
      <c r="I213" s="240"/>
      <c r="J213" s="240"/>
      <c r="K213" s="240"/>
    </row>
    <row r="214" spans="1:11" ht="12.75" customHeight="1">
      <c r="A214" s="240"/>
      <c r="B214" s="240"/>
      <c r="C214" s="240"/>
      <c r="D214" s="240"/>
      <c r="E214" s="275"/>
      <c r="F214" s="240"/>
      <c r="G214" s="240"/>
      <c r="H214" s="240"/>
      <c r="I214" s="240"/>
      <c r="J214" s="240"/>
      <c r="K214" s="240"/>
    </row>
    <row r="215" spans="1:11" ht="12.75" customHeight="1">
      <c r="A215" s="240"/>
      <c r="B215" s="240"/>
      <c r="C215" s="240"/>
      <c r="D215" s="240"/>
      <c r="E215" s="275"/>
      <c r="F215" s="240"/>
      <c r="G215" s="240"/>
      <c r="H215" s="240"/>
      <c r="I215" s="240"/>
      <c r="J215" s="240"/>
      <c r="K215" s="240"/>
    </row>
    <row r="216" spans="1:11" ht="12.75" customHeight="1">
      <c r="A216" s="240"/>
      <c r="B216" s="240"/>
      <c r="C216" s="240"/>
      <c r="D216" s="240"/>
      <c r="E216" s="275"/>
      <c r="F216" s="240"/>
      <c r="G216" s="240"/>
      <c r="H216" s="240"/>
      <c r="I216" s="240"/>
      <c r="J216" s="240"/>
      <c r="K216" s="240"/>
    </row>
    <row r="217" spans="1:11" ht="12.75" customHeight="1">
      <c r="A217" s="240"/>
      <c r="B217" s="240"/>
      <c r="C217" s="240"/>
      <c r="D217" s="240"/>
      <c r="E217" s="275"/>
      <c r="F217" s="240"/>
      <c r="G217" s="240"/>
      <c r="H217" s="240"/>
      <c r="I217" s="240"/>
      <c r="J217" s="240"/>
      <c r="K217" s="240"/>
    </row>
    <row r="218" spans="1:11" ht="12.75" customHeight="1">
      <c r="A218" s="240"/>
      <c r="B218" s="240"/>
      <c r="C218" s="240"/>
      <c r="D218" s="240"/>
      <c r="E218" s="275"/>
      <c r="F218" s="240"/>
      <c r="G218" s="240"/>
      <c r="H218" s="240"/>
      <c r="I218" s="240"/>
      <c r="J218" s="240"/>
      <c r="K218" s="240"/>
    </row>
    <row r="219" spans="1:11" ht="12.75" customHeight="1">
      <c r="A219" s="240"/>
      <c r="B219" s="240"/>
      <c r="C219" s="240"/>
      <c r="D219" s="240"/>
      <c r="E219" s="275"/>
      <c r="F219" s="240"/>
      <c r="G219" s="240"/>
      <c r="H219" s="240"/>
      <c r="I219" s="240"/>
      <c r="J219" s="240"/>
      <c r="K219" s="240"/>
    </row>
    <row r="220" spans="1:11" ht="12.75" customHeight="1">
      <c r="A220" s="240"/>
      <c r="B220" s="240"/>
      <c r="C220" s="240"/>
      <c r="D220" s="240"/>
      <c r="E220" s="275"/>
      <c r="F220" s="240"/>
      <c r="G220" s="240"/>
      <c r="H220" s="240"/>
      <c r="I220" s="240"/>
      <c r="J220" s="240"/>
      <c r="K220" s="240"/>
    </row>
    <row r="221" spans="1:11" ht="12.75" customHeight="1">
      <c r="A221" s="240"/>
      <c r="B221" s="240"/>
      <c r="C221" s="240"/>
      <c r="D221" s="240"/>
      <c r="E221" s="275"/>
      <c r="F221" s="240"/>
      <c r="G221" s="240"/>
      <c r="H221" s="240"/>
      <c r="I221" s="240"/>
      <c r="J221" s="240"/>
      <c r="K221" s="240"/>
    </row>
    <row r="222" spans="1:11" ht="12.75" customHeight="1">
      <c r="A222" s="240"/>
      <c r="B222" s="240"/>
      <c r="C222" s="240"/>
      <c r="D222" s="240"/>
      <c r="E222" s="275"/>
      <c r="F222" s="240"/>
      <c r="G222" s="240"/>
      <c r="H222" s="240"/>
      <c r="I222" s="240"/>
      <c r="J222" s="240"/>
      <c r="K222" s="240"/>
    </row>
    <row r="223" spans="1:11" ht="12.75" customHeight="1">
      <c r="A223" s="240"/>
      <c r="B223" s="240"/>
      <c r="C223" s="240"/>
      <c r="D223" s="240"/>
      <c r="E223" s="275"/>
      <c r="F223" s="240"/>
      <c r="G223" s="240"/>
      <c r="H223" s="240"/>
      <c r="I223" s="240"/>
      <c r="J223" s="240"/>
      <c r="K223" s="240"/>
    </row>
    <row r="224" spans="1:11" ht="12.75" customHeight="1">
      <c r="A224" s="240"/>
      <c r="B224" s="240"/>
      <c r="C224" s="240"/>
      <c r="D224" s="240"/>
      <c r="E224" s="275"/>
      <c r="F224" s="240"/>
      <c r="G224" s="240"/>
      <c r="H224" s="240"/>
      <c r="I224" s="240"/>
      <c r="J224" s="240"/>
      <c r="K224" s="240"/>
    </row>
    <row r="225" spans="1:11" ht="12.75" customHeight="1">
      <c r="A225" s="240"/>
      <c r="B225" s="240"/>
      <c r="C225" s="240"/>
      <c r="D225" s="240"/>
      <c r="E225" s="275"/>
      <c r="F225" s="240"/>
      <c r="G225" s="240"/>
      <c r="H225" s="240"/>
      <c r="I225" s="240"/>
      <c r="J225" s="240"/>
      <c r="K225" s="240"/>
    </row>
    <row r="226" spans="1:11" ht="12.75" customHeight="1">
      <c r="A226" s="240"/>
      <c r="B226" s="240"/>
      <c r="C226" s="240"/>
      <c r="D226" s="240"/>
      <c r="E226" s="275"/>
      <c r="F226" s="240"/>
      <c r="G226" s="240"/>
      <c r="H226" s="240"/>
      <c r="I226" s="240"/>
      <c r="J226" s="240"/>
      <c r="K226" s="240"/>
    </row>
    <row r="227" spans="1:11" ht="12.75" customHeight="1">
      <c r="A227" s="240"/>
      <c r="B227" s="240"/>
      <c r="C227" s="240"/>
      <c r="D227" s="240"/>
      <c r="E227" s="275"/>
      <c r="F227" s="240"/>
      <c r="G227" s="240"/>
      <c r="H227" s="240"/>
      <c r="I227" s="240"/>
      <c r="J227" s="240"/>
      <c r="K227" s="240"/>
    </row>
    <row r="228" spans="1:11" ht="12.75" customHeight="1">
      <c r="A228" s="240"/>
      <c r="B228" s="240"/>
      <c r="C228" s="240"/>
      <c r="D228" s="240"/>
      <c r="E228" s="275"/>
      <c r="F228" s="240"/>
      <c r="G228" s="240"/>
      <c r="H228" s="240"/>
      <c r="I228" s="240"/>
      <c r="J228" s="240"/>
      <c r="K228" s="240"/>
    </row>
    <row r="229" spans="1:11" ht="12.75" customHeight="1">
      <c r="A229" s="240"/>
      <c r="B229" s="240"/>
      <c r="C229" s="240"/>
      <c r="D229" s="240"/>
      <c r="E229" s="275"/>
      <c r="F229" s="240"/>
      <c r="G229" s="240"/>
      <c r="H229" s="240"/>
      <c r="I229" s="240"/>
      <c r="J229" s="240"/>
      <c r="K229" s="240"/>
    </row>
    <row r="230" spans="1:11" ht="12.75" customHeight="1">
      <c r="A230" s="240"/>
      <c r="B230" s="240"/>
      <c r="C230" s="240"/>
      <c r="D230" s="240"/>
      <c r="E230" s="275"/>
      <c r="F230" s="240"/>
      <c r="G230" s="240"/>
      <c r="H230" s="240"/>
      <c r="I230" s="240"/>
      <c r="J230" s="240"/>
      <c r="K230" s="240"/>
    </row>
    <row r="231" spans="1:11" ht="12.75" customHeight="1">
      <c r="A231" s="240"/>
      <c r="B231" s="240"/>
      <c r="C231" s="240"/>
      <c r="D231" s="240"/>
      <c r="E231" s="275"/>
      <c r="F231" s="240"/>
      <c r="G231" s="240"/>
      <c r="H231" s="240"/>
      <c r="I231" s="240"/>
      <c r="J231" s="240"/>
      <c r="K231" s="240"/>
    </row>
    <row r="232" spans="1:11" ht="12.75" customHeight="1">
      <c r="A232" s="240"/>
      <c r="B232" s="240"/>
      <c r="C232" s="240"/>
      <c r="D232" s="240"/>
      <c r="E232" s="275"/>
      <c r="F232" s="240"/>
      <c r="G232" s="240"/>
      <c r="H232" s="240"/>
      <c r="I232" s="240"/>
      <c r="J232" s="240"/>
      <c r="K232" s="240"/>
    </row>
    <row r="233" spans="1:11" ht="12.75" customHeight="1">
      <c r="A233" s="240"/>
      <c r="B233" s="240"/>
      <c r="C233" s="240"/>
      <c r="D233" s="240"/>
      <c r="E233" s="275"/>
      <c r="F233" s="240"/>
      <c r="G233" s="240"/>
      <c r="H233" s="240"/>
      <c r="I233" s="240"/>
      <c r="J233" s="240"/>
      <c r="K233" s="240"/>
    </row>
    <row r="234" spans="1:11" ht="12.75" customHeight="1">
      <c r="A234" s="240"/>
      <c r="B234" s="240"/>
      <c r="C234" s="240"/>
      <c r="D234" s="240"/>
      <c r="E234" s="275"/>
      <c r="F234" s="240"/>
      <c r="G234" s="240"/>
      <c r="H234" s="240"/>
      <c r="I234" s="240"/>
      <c r="J234" s="240"/>
      <c r="K234" s="240"/>
    </row>
    <row r="235" spans="1:11" ht="12.75" customHeight="1">
      <c r="A235" s="240"/>
      <c r="B235" s="240"/>
      <c r="C235" s="240"/>
      <c r="D235" s="240"/>
      <c r="E235" s="275"/>
      <c r="F235" s="240"/>
      <c r="G235" s="240"/>
      <c r="H235" s="240"/>
      <c r="I235" s="240"/>
      <c r="J235" s="240"/>
      <c r="K235" s="240"/>
    </row>
    <row r="236" spans="1:11" ht="12.75" customHeight="1">
      <c r="A236" s="240"/>
      <c r="B236" s="240"/>
      <c r="C236" s="240"/>
      <c r="D236" s="240"/>
      <c r="E236" s="275"/>
      <c r="F236" s="240"/>
      <c r="G236" s="240"/>
      <c r="H236" s="240"/>
      <c r="I236" s="240"/>
      <c r="J236" s="240"/>
      <c r="K236" s="240"/>
    </row>
    <row r="237" spans="1:11" ht="12.75" customHeight="1">
      <c r="A237" s="240"/>
      <c r="B237" s="240"/>
      <c r="C237" s="240"/>
      <c r="D237" s="240"/>
      <c r="E237" s="275"/>
      <c r="F237" s="240"/>
      <c r="G237" s="240"/>
      <c r="H237" s="240"/>
      <c r="I237" s="240"/>
      <c r="J237" s="240"/>
      <c r="K237" s="240"/>
    </row>
    <row r="238" spans="1:11" ht="12.75" customHeight="1">
      <c r="A238" s="240"/>
      <c r="B238" s="240"/>
      <c r="C238" s="240"/>
      <c r="D238" s="240"/>
      <c r="E238" s="275"/>
      <c r="F238" s="240"/>
      <c r="G238" s="240"/>
      <c r="H238" s="240"/>
      <c r="I238" s="240"/>
      <c r="J238" s="240"/>
      <c r="K238" s="240"/>
    </row>
    <row r="239" spans="1:11" ht="12.75" customHeight="1">
      <c r="A239" s="240"/>
      <c r="B239" s="240"/>
      <c r="C239" s="240"/>
      <c r="D239" s="240"/>
      <c r="E239" s="275"/>
      <c r="F239" s="240"/>
      <c r="G239" s="240"/>
      <c r="H239" s="240"/>
      <c r="I239" s="240"/>
      <c r="J239" s="240"/>
      <c r="K239" s="240"/>
    </row>
    <row r="240" spans="1:11" ht="12.75" customHeight="1">
      <c r="A240" s="240"/>
      <c r="B240" s="240"/>
      <c r="C240" s="240"/>
      <c r="D240" s="240"/>
      <c r="E240" s="275"/>
      <c r="F240" s="240"/>
      <c r="G240" s="240"/>
      <c r="H240" s="240"/>
      <c r="I240" s="240"/>
      <c r="J240" s="240"/>
      <c r="K240" s="240"/>
    </row>
    <row r="241" spans="1:11" ht="12.75" customHeight="1">
      <c r="A241" s="240"/>
      <c r="B241" s="240"/>
      <c r="C241" s="240"/>
      <c r="D241" s="240"/>
      <c r="E241" s="275"/>
      <c r="F241" s="240"/>
      <c r="G241" s="240"/>
      <c r="H241" s="240"/>
      <c r="I241" s="240"/>
      <c r="J241" s="240"/>
      <c r="K241" s="240"/>
    </row>
    <row r="242" spans="1:11" ht="12.75" customHeight="1">
      <c r="A242" s="240"/>
      <c r="B242" s="240"/>
      <c r="C242" s="240"/>
      <c r="D242" s="240"/>
      <c r="E242" s="275"/>
      <c r="F242" s="240"/>
      <c r="G242" s="240"/>
      <c r="H242" s="240"/>
      <c r="I242" s="240"/>
      <c r="J242" s="240"/>
      <c r="K242" s="240"/>
    </row>
    <row r="243" spans="1:11" ht="12.75" customHeight="1">
      <c r="A243" s="240"/>
      <c r="B243" s="240"/>
      <c r="C243" s="240"/>
      <c r="D243" s="240"/>
      <c r="E243" s="275"/>
      <c r="F243" s="240"/>
      <c r="G243" s="240"/>
      <c r="H243" s="240"/>
      <c r="I243" s="240"/>
      <c r="J243" s="240"/>
      <c r="K243" s="240"/>
    </row>
    <row r="244" spans="1:11" ht="12.75" customHeight="1">
      <c r="A244" s="240"/>
      <c r="B244" s="240"/>
      <c r="C244" s="240"/>
      <c r="D244" s="240"/>
      <c r="E244" s="275"/>
      <c r="F244" s="240"/>
      <c r="G244" s="240"/>
      <c r="H244" s="240"/>
      <c r="I244" s="240"/>
      <c r="J244" s="240"/>
      <c r="K244" s="240"/>
    </row>
    <row r="245" spans="1:11" ht="12.75" customHeight="1">
      <c r="A245" s="240"/>
      <c r="B245" s="240"/>
      <c r="C245" s="240"/>
      <c r="D245" s="240"/>
      <c r="E245" s="275"/>
      <c r="F245" s="240"/>
      <c r="G245" s="240"/>
      <c r="H245" s="240"/>
      <c r="I245" s="240"/>
      <c r="J245" s="240"/>
      <c r="K245" s="240"/>
    </row>
    <row r="246" spans="1:11" ht="12.75" customHeight="1">
      <c r="A246" s="240"/>
      <c r="B246" s="240"/>
      <c r="C246" s="240"/>
      <c r="D246" s="240"/>
      <c r="E246" s="275"/>
      <c r="F246" s="240"/>
      <c r="G246" s="240"/>
      <c r="H246" s="240"/>
      <c r="I246" s="240"/>
      <c r="J246" s="240"/>
      <c r="K246" s="240"/>
    </row>
    <row r="247" spans="1:11" ht="12.75" customHeight="1">
      <c r="A247" s="240"/>
      <c r="B247" s="240"/>
      <c r="C247" s="240"/>
      <c r="D247" s="240"/>
      <c r="E247" s="275"/>
      <c r="F247" s="240"/>
      <c r="G247" s="240"/>
      <c r="H247" s="240"/>
      <c r="I247" s="240"/>
      <c r="J247" s="240"/>
      <c r="K247" s="240"/>
    </row>
    <row r="248" spans="1:11" ht="12.75" customHeight="1">
      <c r="A248" s="240"/>
      <c r="B248" s="240"/>
      <c r="C248" s="240"/>
      <c r="D248" s="240"/>
      <c r="E248" s="275"/>
      <c r="F248" s="240"/>
      <c r="G248" s="240"/>
      <c r="H248" s="240"/>
      <c r="I248" s="240"/>
      <c r="J248" s="240"/>
      <c r="K248" s="240"/>
    </row>
    <row r="249" spans="1:11" ht="12.75" customHeight="1">
      <c r="A249" s="240"/>
      <c r="B249" s="240"/>
      <c r="C249" s="240"/>
      <c r="D249" s="240"/>
      <c r="E249" s="275"/>
      <c r="F249" s="240"/>
      <c r="G249" s="240"/>
      <c r="H249" s="240"/>
      <c r="I249" s="240"/>
      <c r="J249" s="240"/>
      <c r="K249" s="240"/>
    </row>
    <row r="250" spans="1:11" ht="12.75" customHeight="1">
      <c r="A250" s="240"/>
      <c r="B250" s="240"/>
      <c r="C250" s="240"/>
      <c r="D250" s="240"/>
      <c r="E250" s="275"/>
      <c r="F250" s="240"/>
      <c r="G250" s="240"/>
      <c r="H250" s="240"/>
      <c r="I250" s="240"/>
      <c r="J250" s="240"/>
      <c r="K250" s="240"/>
    </row>
    <row r="251" spans="1:11" ht="12.75" customHeight="1">
      <c r="A251" s="240"/>
      <c r="B251" s="240"/>
      <c r="C251" s="240"/>
      <c r="D251" s="240"/>
      <c r="E251" s="275"/>
      <c r="F251" s="240"/>
      <c r="G251" s="240"/>
      <c r="H251" s="240"/>
      <c r="I251" s="240"/>
      <c r="J251" s="240"/>
      <c r="K251" s="240"/>
    </row>
    <row r="252" spans="1:11" ht="12.75" customHeight="1">
      <c r="A252" s="240"/>
      <c r="B252" s="240"/>
      <c r="C252" s="240"/>
      <c r="D252" s="240"/>
      <c r="E252" s="275"/>
      <c r="F252" s="240"/>
      <c r="G252" s="240"/>
      <c r="H252" s="240"/>
      <c r="I252" s="240"/>
      <c r="J252" s="240"/>
      <c r="K252" s="240"/>
    </row>
    <row r="253" spans="1:11" ht="12.75" customHeight="1">
      <c r="A253" s="240"/>
      <c r="B253" s="240"/>
      <c r="C253" s="240"/>
      <c r="D253" s="240"/>
      <c r="E253" s="275"/>
      <c r="F253" s="240"/>
      <c r="G253" s="240"/>
      <c r="H253" s="240"/>
      <c r="I253" s="240"/>
      <c r="J253" s="240"/>
      <c r="K253" s="240"/>
    </row>
    <row r="254" spans="1:11" ht="12.75" customHeight="1">
      <c r="A254" s="240"/>
      <c r="B254" s="240"/>
      <c r="C254" s="240"/>
      <c r="D254" s="240"/>
      <c r="E254" s="275"/>
      <c r="F254" s="240"/>
      <c r="G254" s="240"/>
      <c r="H254" s="240"/>
      <c r="I254" s="240"/>
      <c r="J254" s="240"/>
      <c r="K254" s="240"/>
    </row>
    <row r="255" spans="1:11" ht="12.75" customHeight="1">
      <c r="A255" s="240"/>
      <c r="B255" s="240"/>
      <c r="C255" s="240"/>
      <c r="D255" s="240"/>
      <c r="E255" s="275"/>
      <c r="F255" s="240"/>
      <c r="G255" s="240"/>
      <c r="H255" s="240"/>
      <c r="I255" s="240"/>
      <c r="J255" s="240"/>
      <c r="K255" s="240"/>
    </row>
    <row r="256" spans="1:11" ht="12.75" customHeight="1">
      <c r="A256" s="240"/>
      <c r="B256" s="240"/>
      <c r="C256" s="240"/>
      <c r="D256" s="240"/>
      <c r="E256" s="275"/>
      <c r="F256" s="240"/>
      <c r="G256" s="240"/>
      <c r="H256" s="240"/>
      <c r="I256" s="240"/>
      <c r="J256" s="240"/>
      <c r="K256" s="240"/>
    </row>
    <row r="257" spans="1:11" ht="12.75" customHeight="1">
      <c r="A257" s="240"/>
      <c r="B257" s="240"/>
      <c r="C257" s="240"/>
      <c r="D257" s="240"/>
      <c r="E257" s="275"/>
      <c r="F257" s="240"/>
      <c r="G257" s="240"/>
      <c r="H257" s="240"/>
      <c r="I257" s="240"/>
      <c r="J257" s="240"/>
      <c r="K257" s="240"/>
    </row>
    <row r="258" spans="1:11" ht="12.75" customHeight="1">
      <c r="A258" s="240"/>
      <c r="B258" s="240"/>
      <c r="C258" s="240"/>
      <c r="D258" s="240"/>
      <c r="E258" s="275"/>
      <c r="F258" s="240"/>
      <c r="G258" s="240"/>
      <c r="H258" s="240"/>
      <c r="I258" s="240"/>
      <c r="J258" s="240"/>
      <c r="K258" s="240"/>
    </row>
    <row r="259" spans="1:11" ht="12.75" customHeight="1">
      <c r="A259" s="240"/>
      <c r="B259" s="240"/>
      <c r="C259" s="240"/>
      <c r="D259" s="240"/>
      <c r="E259" s="275"/>
      <c r="F259" s="240"/>
      <c r="G259" s="240"/>
      <c r="H259" s="240"/>
      <c r="I259" s="240"/>
      <c r="J259" s="240"/>
      <c r="K259" s="240"/>
    </row>
    <row r="260" spans="1:11" ht="12.75" customHeight="1">
      <c r="A260" s="240"/>
      <c r="B260" s="240"/>
      <c r="C260" s="240"/>
      <c r="D260" s="240"/>
      <c r="E260" s="275"/>
      <c r="F260" s="240"/>
      <c r="G260" s="240"/>
      <c r="H260" s="240"/>
      <c r="I260" s="240"/>
      <c r="J260" s="240"/>
      <c r="K260" s="240"/>
    </row>
    <row r="261" spans="1:11" ht="12.75" customHeight="1">
      <c r="A261" s="240"/>
      <c r="B261" s="240"/>
      <c r="C261" s="240"/>
      <c r="D261" s="240"/>
      <c r="E261" s="275"/>
      <c r="F261" s="240"/>
      <c r="G261" s="240"/>
      <c r="H261" s="240"/>
      <c r="I261" s="240"/>
      <c r="J261" s="240"/>
      <c r="K261" s="240"/>
    </row>
    <row r="262" spans="1:11" ht="12.75" customHeight="1">
      <c r="A262" s="240"/>
      <c r="B262" s="240"/>
      <c r="C262" s="240"/>
      <c r="D262" s="240"/>
      <c r="E262" s="275"/>
      <c r="F262" s="240"/>
      <c r="G262" s="240"/>
      <c r="H262" s="240"/>
      <c r="I262" s="240"/>
      <c r="J262" s="240"/>
      <c r="K262" s="240"/>
    </row>
    <row r="263" spans="1:11" ht="12.75" customHeight="1">
      <c r="A263" s="240"/>
      <c r="B263" s="240"/>
      <c r="C263" s="240"/>
      <c r="D263" s="240"/>
      <c r="E263" s="275"/>
      <c r="F263" s="240"/>
      <c r="G263" s="240"/>
      <c r="H263" s="240"/>
      <c r="I263" s="240"/>
      <c r="J263" s="240"/>
      <c r="K263" s="240"/>
    </row>
    <row r="264" spans="1:11" ht="12.75" customHeight="1">
      <c r="A264" s="240"/>
      <c r="B264" s="240"/>
      <c r="C264" s="240"/>
      <c r="D264" s="240"/>
      <c r="E264" s="275"/>
      <c r="F264" s="240"/>
      <c r="G264" s="240"/>
      <c r="H264" s="240"/>
      <c r="I264" s="240"/>
      <c r="J264" s="240"/>
      <c r="K264" s="240"/>
    </row>
    <row r="265" spans="1:11" ht="12.75" customHeight="1">
      <c r="A265" s="240"/>
      <c r="B265" s="240"/>
      <c r="C265" s="240"/>
      <c r="D265" s="240"/>
      <c r="E265" s="275"/>
      <c r="F265" s="240"/>
      <c r="G265" s="240"/>
      <c r="H265" s="240"/>
      <c r="I265" s="240"/>
      <c r="J265" s="240"/>
      <c r="K265" s="240"/>
    </row>
    <row r="266" spans="1:11" ht="12.75" customHeight="1">
      <c r="A266" s="240"/>
      <c r="B266" s="240"/>
      <c r="C266" s="240"/>
      <c r="D266" s="240"/>
      <c r="E266" s="275"/>
      <c r="F266" s="240"/>
      <c r="G266" s="240"/>
      <c r="H266" s="240"/>
      <c r="I266" s="240"/>
      <c r="J266" s="240"/>
      <c r="K266" s="240"/>
    </row>
    <row r="267" spans="1:11" ht="12.75" customHeight="1">
      <c r="A267" s="240"/>
      <c r="B267" s="240"/>
      <c r="C267" s="240"/>
      <c r="D267" s="240"/>
      <c r="E267" s="275"/>
      <c r="F267" s="240"/>
      <c r="G267" s="240"/>
      <c r="H267" s="240"/>
      <c r="I267" s="240"/>
      <c r="J267" s="240"/>
      <c r="K267" s="240"/>
    </row>
    <row r="268" spans="1:11" ht="12.75" customHeight="1">
      <c r="A268" s="240"/>
      <c r="B268" s="240"/>
      <c r="C268" s="240"/>
      <c r="D268" s="240"/>
      <c r="E268" s="275"/>
      <c r="F268" s="240"/>
      <c r="G268" s="240"/>
      <c r="H268" s="240"/>
      <c r="I268" s="240"/>
      <c r="J268" s="240"/>
      <c r="K268" s="240"/>
    </row>
    <row r="269" spans="1:11" ht="12.75" customHeight="1">
      <c r="A269" s="240"/>
      <c r="B269" s="240"/>
      <c r="C269" s="240"/>
      <c r="D269" s="240"/>
      <c r="E269" s="275"/>
      <c r="F269" s="240"/>
      <c r="G269" s="240"/>
      <c r="H269" s="240"/>
      <c r="I269" s="240"/>
      <c r="J269" s="240"/>
      <c r="K269" s="240"/>
    </row>
    <row r="270" spans="1:11" ht="12.75" customHeight="1">
      <c r="A270" s="240"/>
      <c r="B270" s="240"/>
      <c r="C270" s="240"/>
      <c r="D270" s="240"/>
      <c r="E270" s="275"/>
      <c r="F270" s="240"/>
      <c r="G270" s="240"/>
      <c r="H270" s="240"/>
      <c r="I270" s="240"/>
      <c r="J270" s="240"/>
      <c r="K270" s="240"/>
    </row>
    <row r="271" spans="1:11" ht="12.75" customHeight="1">
      <c r="A271" s="240"/>
      <c r="B271" s="240"/>
      <c r="C271" s="240"/>
      <c r="D271" s="240"/>
      <c r="E271" s="275"/>
      <c r="F271" s="240"/>
      <c r="G271" s="240"/>
      <c r="H271" s="240"/>
      <c r="I271" s="240"/>
      <c r="J271" s="240"/>
      <c r="K271" s="240"/>
    </row>
    <row r="272" spans="1:11" ht="12.75" customHeight="1">
      <c r="A272" s="240"/>
      <c r="B272" s="240"/>
      <c r="C272" s="240"/>
      <c r="D272" s="240"/>
      <c r="E272" s="275"/>
      <c r="F272" s="240"/>
      <c r="G272" s="240"/>
      <c r="H272" s="240"/>
      <c r="I272" s="240"/>
      <c r="J272" s="240"/>
      <c r="K272" s="240"/>
    </row>
    <row r="273" spans="1:11" ht="12.75" customHeight="1">
      <c r="A273" s="240"/>
      <c r="B273" s="240"/>
      <c r="C273" s="240"/>
      <c r="D273" s="240"/>
      <c r="E273" s="275"/>
      <c r="F273" s="240"/>
      <c r="G273" s="240"/>
      <c r="H273" s="240"/>
      <c r="I273" s="240"/>
      <c r="J273" s="240"/>
      <c r="K273" s="240"/>
    </row>
    <row r="274" spans="1:11" ht="12.75" customHeight="1">
      <c r="A274" s="240"/>
      <c r="B274" s="240"/>
      <c r="C274" s="240"/>
      <c r="D274" s="240"/>
      <c r="E274" s="275"/>
      <c r="F274" s="240"/>
      <c r="G274" s="240"/>
      <c r="H274" s="240"/>
      <c r="I274" s="240"/>
      <c r="J274" s="240"/>
      <c r="K274" s="240"/>
    </row>
    <row r="275" spans="1:11" ht="12.75" customHeight="1">
      <c r="A275" s="240"/>
      <c r="B275" s="240"/>
      <c r="C275" s="240"/>
      <c r="D275" s="240"/>
      <c r="E275" s="275"/>
      <c r="F275" s="240"/>
      <c r="G275" s="240"/>
      <c r="H275" s="240"/>
      <c r="I275" s="240"/>
      <c r="J275" s="240"/>
      <c r="K275" s="240"/>
    </row>
    <row r="276" spans="1:11" ht="12.75" customHeight="1">
      <c r="A276" s="240"/>
      <c r="B276" s="240"/>
      <c r="C276" s="240"/>
      <c r="D276" s="240"/>
      <c r="E276" s="275"/>
      <c r="F276" s="240"/>
      <c r="G276" s="240"/>
      <c r="H276" s="240"/>
      <c r="I276" s="240"/>
      <c r="J276" s="240"/>
      <c r="K276" s="240"/>
    </row>
    <row r="277" spans="1:11" ht="12.75" customHeight="1">
      <c r="A277" s="240"/>
      <c r="B277" s="240"/>
      <c r="C277" s="240"/>
      <c r="D277" s="240"/>
      <c r="E277" s="275"/>
      <c r="F277" s="240"/>
      <c r="G277" s="240"/>
      <c r="H277" s="240"/>
      <c r="I277" s="240"/>
      <c r="J277" s="240"/>
      <c r="K277" s="240"/>
    </row>
    <row r="278" spans="1:11" ht="12.75" customHeight="1">
      <c r="A278" s="240"/>
      <c r="B278" s="240"/>
      <c r="C278" s="240"/>
      <c r="D278" s="240"/>
      <c r="E278" s="275"/>
      <c r="F278" s="240"/>
      <c r="G278" s="240"/>
      <c r="H278" s="240"/>
      <c r="I278" s="240"/>
      <c r="J278" s="240"/>
      <c r="K278" s="240"/>
    </row>
    <row r="279" spans="1:11" ht="12.75" customHeight="1">
      <c r="A279" s="240"/>
      <c r="B279" s="240"/>
      <c r="C279" s="240"/>
      <c r="D279" s="240"/>
      <c r="E279" s="275"/>
      <c r="F279" s="240"/>
      <c r="G279" s="240"/>
      <c r="H279" s="240"/>
      <c r="I279" s="240"/>
      <c r="J279" s="240"/>
      <c r="K279" s="240"/>
    </row>
    <row r="280" spans="1:11" ht="12.75" customHeight="1">
      <c r="A280" s="240"/>
      <c r="B280" s="240"/>
      <c r="C280" s="240"/>
      <c r="D280" s="240"/>
      <c r="E280" s="275"/>
      <c r="F280" s="240"/>
      <c r="G280" s="240"/>
      <c r="H280" s="240"/>
      <c r="I280" s="240"/>
      <c r="J280" s="240"/>
      <c r="K280" s="240"/>
    </row>
    <row r="281" spans="1:11" ht="12.75" customHeight="1">
      <c r="A281" s="240"/>
      <c r="B281" s="240"/>
      <c r="C281" s="240"/>
      <c r="D281" s="240"/>
      <c r="E281" s="275"/>
      <c r="F281" s="240"/>
      <c r="G281" s="240"/>
      <c r="H281" s="240"/>
      <c r="I281" s="240"/>
      <c r="J281" s="240"/>
      <c r="K281" s="240"/>
    </row>
    <row r="282" spans="1:11" ht="12.75" customHeight="1">
      <c r="A282" s="240"/>
      <c r="B282" s="240"/>
      <c r="C282" s="240"/>
      <c r="D282" s="240"/>
      <c r="E282" s="275"/>
      <c r="F282" s="240"/>
      <c r="G282" s="240"/>
      <c r="H282" s="240"/>
      <c r="I282" s="240"/>
      <c r="J282" s="240"/>
      <c r="K282" s="240"/>
    </row>
    <row r="283" spans="1:11" ht="12.75" customHeight="1">
      <c r="A283" s="240"/>
      <c r="B283" s="240"/>
      <c r="C283" s="240"/>
      <c r="D283" s="240"/>
      <c r="E283" s="275"/>
      <c r="F283" s="240"/>
      <c r="G283" s="240"/>
      <c r="H283" s="240"/>
      <c r="I283" s="240"/>
      <c r="J283" s="240"/>
      <c r="K283" s="240"/>
    </row>
    <row r="284" spans="1:11" ht="12.75" customHeight="1">
      <c r="A284" s="240"/>
      <c r="B284" s="240"/>
      <c r="C284" s="240"/>
      <c r="D284" s="240"/>
      <c r="E284" s="275"/>
      <c r="F284" s="240"/>
      <c r="G284" s="240"/>
      <c r="H284" s="240"/>
      <c r="I284" s="240"/>
      <c r="J284" s="240"/>
      <c r="K284" s="240"/>
    </row>
    <row r="285" spans="1:11" ht="12.75" customHeight="1">
      <c r="A285" s="240"/>
      <c r="B285" s="240"/>
      <c r="C285" s="240"/>
      <c r="D285" s="240"/>
      <c r="E285" s="275"/>
      <c r="F285" s="240"/>
      <c r="G285" s="240"/>
      <c r="H285" s="240"/>
      <c r="I285" s="240"/>
      <c r="J285" s="240"/>
      <c r="K285" s="240"/>
    </row>
    <row r="286" spans="1:11" ht="12.75" customHeight="1">
      <c r="A286" s="240"/>
      <c r="B286" s="240"/>
      <c r="C286" s="240"/>
      <c r="D286" s="240"/>
      <c r="E286" s="275"/>
      <c r="F286" s="240"/>
      <c r="G286" s="240"/>
      <c r="H286" s="240"/>
      <c r="I286" s="240"/>
      <c r="J286" s="240"/>
      <c r="K286" s="240"/>
    </row>
    <row r="287" spans="1:11" ht="12.75" customHeight="1">
      <c r="A287" s="240"/>
      <c r="B287" s="240"/>
      <c r="C287" s="240"/>
      <c r="D287" s="240"/>
      <c r="E287" s="275"/>
      <c r="F287" s="240"/>
      <c r="G287" s="240"/>
      <c r="H287" s="240"/>
      <c r="I287" s="240"/>
      <c r="J287" s="240"/>
      <c r="K287" s="240"/>
    </row>
    <row r="288" spans="1:11" ht="12.75" customHeight="1">
      <c r="A288" s="240"/>
      <c r="B288" s="240"/>
      <c r="C288" s="240"/>
      <c r="D288" s="240"/>
      <c r="E288" s="275"/>
      <c r="F288" s="240"/>
      <c r="G288" s="240"/>
      <c r="H288" s="240"/>
      <c r="I288" s="240"/>
      <c r="J288" s="240"/>
      <c r="K288" s="240"/>
    </row>
    <row r="289" spans="1:11" ht="12.75" customHeight="1">
      <c r="A289" s="240"/>
      <c r="B289" s="240"/>
      <c r="C289" s="240"/>
      <c r="D289" s="240"/>
      <c r="E289" s="275"/>
      <c r="F289" s="240"/>
      <c r="G289" s="240"/>
      <c r="H289" s="240"/>
      <c r="I289" s="240"/>
      <c r="J289" s="240"/>
      <c r="K289" s="240"/>
    </row>
    <row r="290" spans="1:11" ht="12.75" customHeight="1">
      <c r="A290" s="240"/>
      <c r="B290" s="240"/>
      <c r="C290" s="240"/>
      <c r="D290" s="240"/>
      <c r="E290" s="275"/>
      <c r="F290" s="240"/>
      <c r="G290" s="240"/>
      <c r="H290" s="240"/>
      <c r="I290" s="240"/>
      <c r="J290" s="240"/>
      <c r="K290" s="240"/>
    </row>
    <row r="291" spans="1:11" ht="12.75" customHeight="1">
      <c r="A291" s="240"/>
      <c r="B291" s="240"/>
      <c r="C291" s="240"/>
      <c r="D291" s="240"/>
      <c r="E291" s="275"/>
      <c r="F291" s="240"/>
      <c r="G291" s="240"/>
      <c r="H291" s="240"/>
      <c r="I291" s="240"/>
      <c r="J291" s="240"/>
      <c r="K291" s="240"/>
    </row>
    <row r="292" spans="1:11" ht="12.75" customHeight="1">
      <c r="A292" s="240"/>
      <c r="B292" s="240"/>
      <c r="C292" s="240"/>
      <c r="D292" s="240"/>
      <c r="E292" s="275"/>
      <c r="F292" s="240"/>
      <c r="G292" s="240"/>
      <c r="H292" s="240"/>
      <c r="I292" s="240"/>
      <c r="J292" s="240"/>
      <c r="K292" s="240"/>
    </row>
    <row r="293" spans="1:11" ht="12.75" customHeight="1">
      <c r="A293" s="240"/>
      <c r="B293" s="240"/>
      <c r="C293" s="240"/>
      <c r="D293" s="240"/>
      <c r="E293" s="275"/>
      <c r="F293" s="240"/>
      <c r="G293" s="240"/>
      <c r="H293" s="240"/>
      <c r="I293" s="240"/>
      <c r="J293" s="240"/>
      <c r="K293" s="240"/>
    </row>
    <row r="294" spans="1:11" ht="12.75" customHeight="1">
      <c r="A294" s="240"/>
      <c r="B294" s="240"/>
      <c r="C294" s="240"/>
      <c r="D294" s="240"/>
      <c r="E294" s="275"/>
      <c r="F294" s="240"/>
      <c r="G294" s="240"/>
      <c r="H294" s="240"/>
      <c r="I294" s="240"/>
      <c r="J294" s="240"/>
      <c r="K294" s="240"/>
    </row>
    <row r="295" spans="1:11" ht="12.75" customHeight="1">
      <c r="A295" s="240"/>
      <c r="B295" s="240"/>
      <c r="C295" s="240"/>
      <c r="D295" s="240"/>
      <c r="E295" s="275"/>
      <c r="F295" s="240"/>
      <c r="G295" s="240"/>
      <c r="H295" s="240"/>
      <c r="I295" s="240"/>
      <c r="J295" s="240"/>
      <c r="K295" s="240"/>
    </row>
    <row r="296" spans="1:11" ht="12.75" customHeight="1">
      <c r="A296" s="240"/>
      <c r="B296" s="240"/>
      <c r="C296" s="240"/>
      <c r="D296" s="240"/>
      <c r="E296" s="275"/>
      <c r="F296" s="240"/>
      <c r="G296" s="240"/>
      <c r="H296" s="240"/>
      <c r="I296" s="240"/>
      <c r="J296" s="240"/>
      <c r="K296" s="240"/>
    </row>
    <row r="297" spans="1:11" ht="12.75" customHeight="1">
      <c r="A297" s="240"/>
      <c r="B297" s="240"/>
      <c r="C297" s="240"/>
      <c r="D297" s="240"/>
      <c r="E297" s="275"/>
      <c r="F297" s="240"/>
      <c r="G297" s="240"/>
      <c r="H297" s="240"/>
      <c r="I297" s="240"/>
      <c r="J297" s="240"/>
      <c r="K297" s="240"/>
    </row>
    <row r="298" spans="1:11" ht="12.75" customHeight="1">
      <c r="A298" s="240"/>
      <c r="B298" s="240"/>
      <c r="C298" s="240"/>
      <c r="D298" s="240"/>
      <c r="E298" s="275"/>
      <c r="F298" s="240"/>
      <c r="G298" s="240"/>
      <c r="H298" s="240"/>
      <c r="I298" s="240"/>
      <c r="J298" s="240"/>
      <c r="K298" s="240"/>
    </row>
    <row r="299" spans="1:11" ht="12.75" customHeight="1">
      <c r="A299" s="240"/>
      <c r="B299" s="240"/>
      <c r="C299" s="240"/>
      <c r="D299" s="240"/>
      <c r="E299" s="275"/>
      <c r="F299" s="240"/>
      <c r="G299" s="240"/>
      <c r="H299" s="240"/>
      <c r="I299" s="240"/>
      <c r="J299" s="240"/>
      <c r="K299" s="240"/>
    </row>
    <row r="300" spans="1:11" ht="12.75" customHeight="1">
      <c r="A300" s="240"/>
      <c r="B300" s="240"/>
      <c r="C300" s="240"/>
      <c r="D300" s="240"/>
      <c r="E300" s="275"/>
      <c r="F300" s="240"/>
      <c r="G300" s="240"/>
      <c r="H300" s="240"/>
      <c r="I300" s="240"/>
      <c r="J300" s="240"/>
      <c r="K300" s="240"/>
    </row>
    <row r="301" spans="1:11" ht="12.75" customHeight="1">
      <c r="A301" s="240"/>
      <c r="B301" s="240"/>
      <c r="C301" s="240"/>
      <c r="D301" s="240"/>
      <c r="E301" s="275"/>
      <c r="F301" s="240"/>
      <c r="G301" s="240"/>
      <c r="H301" s="240"/>
      <c r="I301" s="240"/>
      <c r="J301" s="240"/>
      <c r="K301" s="240"/>
    </row>
    <row r="302" spans="1:11" ht="12.75" customHeight="1">
      <c r="A302" s="240"/>
      <c r="B302" s="240"/>
      <c r="C302" s="240"/>
      <c r="D302" s="240"/>
      <c r="E302" s="275"/>
      <c r="F302" s="240"/>
      <c r="G302" s="240"/>
      <c r="H302" s="240"/>
      <c r="I302" s="240"/>
      <c r="J302" s="240"/>
      <c r="K302" s="240"/>
    </row>
    <row r="303" spans="1:11" ht="12.75" customHeight="1">
      <c r="A303" s="240"/>
      <c r="B303" s="240"/>
      <c r="C303" s="240"/>
      <c r="D303" s="240"/>
      <c r="E303" s="275"/>
      <c r="F303" s="240"/>
      <c r="G303" s="240"/>
      <c r="H303" s="240"/>
      <c r="I303" s="240"/>
      <c r="J303" s="240"/>
      <c r="K303" s="240"/>
    </row>
    <row r="304" spans="1:11" ht="12.75" customHeight="1">
      <c r="A304" s="240"/>
      <c r="B304" s="240"/>
      <c r="C304" s="240"/>
      <c r="D304" s="240"/>
      <c r="E304" s="275"/>
      <c r="F304" s="240"/>
      <c r="G304" s="240"/>
      <c r="H304" s="240"/>
      <c r="I304" s="240"/>
      <c r="J304" s="240"/>
      <c r="K304" s="240"/>
    </row>
    <row r="305" spans="1:11" ht="12.75" customHeight="1">
      <c r="A305" s="240"/>
      <c r="B305" s="240"/>
      <c r="C305" s="240"/>
      <c r="D305" s="240"/>
      <c r="E305" s="275"/>
      <c r="F305" s="240"/>
      <c r="G305" s="240"/>
      <c r="H305" s="240"/>
      <c r="I305" s="240"/>
      <c r="J305" s="240"/>
      <c r="K305" s="240"/>
    </row>
    <row r="306" spans="1:11" ht="12.75" customHeight="1">
      <c r="A306" s="240"/>
      <c r="B306" s="240"/>
      <c r="C306" s="240"/>
      <c r="D306" s="240"/>
      <c r="E306" s="275"/>
      <c r="F306" s="240"/>
      <c r="G306" s="240"/>
      <c r="H306" s="240"/>
      <c r="I306" s="240"/>
      <c r="J306" s="240"/>
      <c r="K306" s="240"/>
    </row>
    <row r="307" spans="1:11" ht="12.75" customHeight="1">
      <c r="A307" s="240"/>
      <c r="B307" s="240"/>
      <c r="C307" s="240"/>
      <c r="D307" s="240"/>
      <c r="E307" s="275"/>
      <c r="F307" s="240"/>
      <c r="G307" s="240"/>
      <c r="H307" s="240"/>
      <c r="I307" s="240"/>
      <c r="J307" s="240"/>
      <c r="K307" s="240"/>
    </row>
    <row r="308" spans="1:11" ht="12.75" customHeight="1">
      <c r="A308" s="240"/>
      <c r="B308" s="240"/>
      <c r="C308" s="240"/>
      <c r="D308" s="240"/>
      <c r="E308" s="275"/>
      <c r="F308" s="240"/>
      <c r="G308" s="240"/>
      <c r="H308" s="240"/>
      <c r="I308" s="240"/>
      <c r="J308" s="240"/>
      <c r="K308" s="240"/>
    </row>
    <row r="309" spans="1:11" ht="12.75" customHeight="1">
      <c r="A309" s="240"/>
      <c r="B309" s="240"/>
      <c r="C309" s="240"/>
      <c r="D309" s="240"/>
      <c r="E309" s="275"/>
      <c r="F309" s="240"/>
      <c r="G309" s="240"/>
      <c r="H309" s="240"/>
      <c r="I309" s="240"/>
      <c r="J309" s="240"/>
      <c r="K309" s="240"/>
    </row>
    <row r="310" spans="1:11" ht="12.75" customHeight="1">
      <c r="A310" s="240"/>
      <c r="B310" s="240"/>
      <c r="C310" s="240"/>
      <c r="D310" s="240"/>
      <c r="E310" s="275"/>
      <c r="F310" s="240"/>
      <c r="G310" s="240"/>
      <c r="H310" s="240"/>
      <c r="I310" s="240"/>
      <c r="J310" s="240"/>
      <c r="K310" s="240"/>
    </row>
    <row r="311" spans="1:11" ht="12.75" customHeight="1">
      <c r="A311" s="240"/>
      <c r="B311" s="240"/>
      <c r="C311" s="240"/>
      <c r="D311" s="240"/>
      <c r="E311" s="275"/>
      <c r="F311" s="240"/>
      <c r="G311" s="240"/>
      <c r="H311" s="240"/>
      <c r="I311" s="240"/>
      <c r="J311" s="240"/>
      <c r="K311" s="240"/>
    </row>
    <row r="312" spans="1:11" ht="12.75" customHeight="1">
      <c r="A312" s="240"/>
      <c r="B312" s="240"/>
      <c r="C312" s="240"/>
      <c r="D312" s="240"/>
      <c r="E312" s="275"/>
      <c r="F312" s="240"/>
      <c r="G312" s="240"/>
      <c r="H312" s="240"/>
      <c r="I312" s="240"/>
      <c r="J312" s="240"/>
      <c r="K312" s="240"/>
    </row>
    <row r="313" spans="1:11" ht="12.75" customHeight="1">
      <c r="A313" s="240"/>
      <c r="B313" s="240"/>
      <c r="C313" s="240"/>
      <c r="D313" s="240"/>
      <c r="E313" s="275"/>
      <c r="F313" s="240"/>
      <c r="G313" s="240"/>
      <c r="H313" s="240"/>
      <c r="I313" s="240"/>
      <c r="J313" s="240"/>
      <c r="K313" s="240"/>
    </row>
    <row r="314" spans="1:11" ht="12.75" customHeight="1">
      <c r="A314" s="240"/>
      <c r="B314" s="240"/>
      <c r="C314" s="240"/>
      <c r="D314" s="240"/>
      <c r="E314" s="275"/>
      <c r="F314" s="240"/>
      <c r="G314" s="240"/>
      <c r="H314" s="240"/>
      <c r="I314" s="240"/>
      <c r="J314" s="240"/>
      <c r="K314" s="240"/>
    </row>
    <row r="315" spans="1:11" ht="12.75" customHeight="1">
      <c r="A315" s="240"/>
      <c r="B315" s="240"/>
      <c r="C315" s="240"/>
      <c r="D315" s="240"/>
      <c r="E315" s="275"/>
      <c r="F315" s="240"/>
      <c r="G315" s="240"/>
      <c r="H315" s="240"/>
      <c r="I315" s="240"/>
      <c r="J315" s="240"/>
      <c r="K315" s="240"/>
    </row>
    <row r="316" spans="1:11" ht="12.75" customHeight="1">
      <c r="A316" s="240"/>
      <c r="B316" s="240"/>
      <c r="C316" s="240"/>
      <c r="D316" s="240"/>
      <c r="E316" s="275"/>
      <c r="F316" s="240"/>
      <c r="G316" s="240"/>
      <c r="H316" s="240"/>
      <c r="I316" s="240"/>
      <c r="J316" s="240"/>
      <c r="K316" s="240"/>
    </row>
    <row r="317" spans="1:11" ht="12.75" customHeight="1">
      <c r="A317" s="240"/>
      <c r="B317" s="240"/>
      <c r="C317" s="240"/>
      <c r="D317" s="240"/>
      <c r="E317" s="275"/>
      <c r="F317" s="240"/>
      <c r="G317" s="240"/>
      <c r="H317" s="240"/>
      <c r="I317" s="240"/>
      <c r="J317" s="240"/>
      <c r="K317" s="240"/>
    </row>
    <row r="318" spans="1:11" ht="12.75" customHeight="1">
      <c r="A318" s="240"/>
      <c r="B318" s="240"/>
      <c r="C318" s="240"/>
      <c r="D318" s="240"/>
      <c r="E318" s="275"/>
      <c r="F318" s="240"/>
      <c r="G318" s="240"/>
      <c r="H318" s="240"/>
      <c r="I318" s="240"/>
      <c r="J318" s="240"/>
      <c r="K318" s="240"/>
    </row>
    <row r="319" spans="1:11" ht="12.75" customHeight="1">
      <c r="A319" s="240"/>
      <c r="B319" s="240"/>
      <c r="C319" s="240"/>
      <c r="D319" s="240"/>
      <c r="E319" s="275"/>
      <c r="F319" s="240"/>
      <c r="G319" s="240"/>
      <c r="H319" s="240"/>
      <c r="I319" s="240"/>
      <c r="J319" s="240"/>
      <c r="K319" s="240"/>
    </row>
    <row r="320" spans="1:11" ht="12.75" customHeight="1">
      <c r="A320" s="240"/>
      <c r="B320" s="240"/>
      <c r="C320" s="240"/>
      <c r="D320" s="240"/>
      <c r="E320" s="275"/>
      <c r="F320" s="240"/>
      <c r="G320" s="240"/>
      <c r="H320" s="240"/>
      <c r="I320" s="240"/>
      <c r="J320" s="240"/>
      <c r="K320" s="240"/>
    </row>
    <row r="321" spans="1:11" ht="12.75" customHeight="1">
      <c r="A321" s="240"/>
      <c r="B321" s="240"/>
      <c r="C321" s="240"/>
      <c r="D321" s="240"/>
      <c r="E321" s="275"/>
      <c r="F321" s="240"/>
      <c r="G321" s="240"/>
      <c r="H321" s="240"/>
      <c r="I321" s="240"/>
      <c r="J321" s="240"/>
      <c r="K321" s="240"/>
    </row>
    <row r="322" spans="1:11" ht="12.75" customHeight="1">
      <c r="A322" s="240"/>
      <c r="B322" s="240"/>
      <c r="C322" s="240"/>
      <c r="D322" s="240"/>
      <c r="E322" s="275"/>
      <c r="F322" s="240"/>
      <c r="G322" s="240"/>
      <c r="H322" s="240"/>
      <c r="I322" s="240"/>
      <c r="J322" s="240"/>
      <c r="K322" s="240"/>
    </row>
    <row r="323" spans="1:11" ht="12.75" customHeight="1">
      <c r="A323" s="240"/>
      <c r="B323" s="240"/>
      <c r="C323" s="240"/>
      <c r="D323" s="240"/>
      <c r="E323" s="275"/>
      <c r="F323" s="240"/>
      <c r="G323" s="240"/>
      <c r="H323" s="240"/>
      <c r="I323" s="240"/>
      <c r="J323" s="240"/>
      <c r="K323" s="240"/>
    </row>
    <row r="324" spans="1:11" ht="12.75" customHeight="1">
      <c r="A324" s="240"/>
      <c r="B324" s="240"/>
      <c r="C324" s="240"/>
      <c r="D324" s="240"/>
      <c r="E324" s="275"/>
      <c r="F324" s="240"/>
      <c r="G324" s="240"/>
      <c r="H324" s="240"/>
      <c r="I324" s="240"/>
      <c r="J324" s="240"/>
      <c r="K324" s="240"/>
    </row>
    <row r="325" spans="1:11" ht="12.75" customHeight="1">
      <c r="A325" s="240"/>
      <c r="B325" s="240"/>
      <c r="C325" s="240"/>
      <c r="D325" s="240"/>
      <c r="E325" s="275"/>
      <c r="F325" s="240"/>
      <c r="G325" s="240"/>
      <c r="H325" s="240"/>
      <c r="I325" s="240"/>
      <c r="J325" s="240"/>
      <c r="K325" s="240"/>
    </row>
    <row r="326" spans="1:11" ht="12.75" customHeight="1">
      <c r="A326" s="240"/>
      <c r="B326" s="240"/>
      <c r="C326" s="240"/>
      <c r="D326" s="240"/>
      <c r="E326" s="275"/>
      <c r="F326" s="240"/>
      <c r="G326" s="240"/>
      <c r="H326" s="240"/>
      <c r="I326" s="240"/>
      <c r="J326" s="240"/>
      <c r="K326" s="240"/>
    </row>
    <row r="327" spans="1:11" ht="12.75" customHeight="1">
      <c r="A327" s="240"/>
      <c r="B327" s="240"/>
      <c r="C327" s="240"/>
      <c r="D327" s="240"/>
      <c r="E327" s="275"/>
      <c r="F327" s="240"/>
      <c r="G327" s="240"/>
      <c r="H327" s="240"/>
      <c r="I327" s="240"/>
      <c r="J327" s="240"/>
      <c r="K327" s="240"/>
    </row>
    <row r="328" spans="1:11" ht="12.75" customHeight="1">
      <c r="A328" s="240"/>
      <c r="B328" s="240"/>
      <c r="C328" s="240"/>
      <c r="D328" s="240"/>
      <c r="E328" s="275"/>
      <c r="F328" s="240"/>
      <c r="G328" s="240"/>
      <c r="H328" s="240"/>
      <c r="I328" s="240"/>
      <c r="J328" s="240"/>
      <c r="K328" s="240"/>
    </row>
    <row r="329" spans="1:11" ht="12.75" customHeight="1">
      <c r="A329" s="240"/>
      <c r="B329" s="240"/>
      <c r="C329" s="240"/>
      <c r="D329" s="240"/>
      <c r="E329" s="275"/>
      <c r="F329" s="240"/>
      <c r="G329" s="240"/>
      <c r="H329" s="240"/>
      <c r="I329" s="240"/>
      <c r="J329" s="240"/>
      <c r="K329" s="240"/>
    </row>
    <row r="330" spans="1:11" ht="12.75" customHeight="1">
      <c r="A330" s="240"/>
      <c r="B330" s="240"/>
      <c r="C330" s="240"/>
      <c r="D330" s="240"/>
      <c r="E330" s="275"/>
      <c r="F330" s="240"/>
      <c r="G330" s="240"/>
      <c r="H330" s="240"/>
      <c r="I330" s="240"/>
      <c r="J330" s="240"/>
      <c r="K330" s="240"/>
    </row>
    <row r="331" spans="1:11" ht="12.75" customHeight="1">
      <c r="A331" s="240"/>
      <c r="B331" s="240"/>
      <c r="C331" s="240"/>
      <c r="D331" s="240"/>
      <c r="E331" s="275"/>
      <c r="F331" s="240"/>
      <c r="G331" s="240"/>
      <c r="H331" s="240"/>
      <c r="I331" s="240"/>
      <c r="J331" s="240"/>
      <c r="K331" s="240"/>
    </row>
    <row r="332" spans="1:11" ht="12.75" customHeight="1">
      <c r="A332" s="240"/>
      <c r="B332" s="240"/>
      <c r="C332" s="240"/>
      <c r="D332" s="240"/>
      <c r="E332" s="275"/>
      <c r="F332" s="240"/>
      <c r="G332" s="240"/>
      <c r="H332" s="240"/>
      <c r="I332" s="240"/>
      <c r="J332" s="240"/>
      <c r="K332" s="240"/>
    </row>
    <row r="333" spans="1:11" ht="12.75" customHeight="1">
      <c r="A333" s="240"/>
      <c r="B333" s="240"/>
      <c r="C333" s="240"/>
      <c r="D333" s="240"/>
      <c r="E333" s="275"/>
      <c r="F333" s="240"/>
      <c r="G333" s="240"/>
      <c r="H333" s="240"/>
      <c r="I333" s="240"/>
      <c r="J333" s="240"/>
      <c r="K333" s="240"/>
    </row>
    <row r="334" spans="1:11" ht="12.75" customHeight="1">
      <c r="A334" s="240"/>
      <c r="B334" s="240"/>
      <c r="C334" s="240"/>
      <c r="D334" s="240"/>
      <c r="E334" s="275"/>
      <c r="F334" s="240"/>
      <c r="G334" s="240"/>
      <c r="H334" s="240"/>
      <c r="I334" s="240"/>
      <c r="J334" s="240"/>
      <c r="K334" s="240"/>
    </row>
    <row r="335" spans="1:11" ht="12.75" customHeight="1">
      <c r="A335" s="240"/>
      <c r="B335" s="240"/>
      <c r="C335" s="240"/>
      <c r="D335" s="240"/>
      <c r="E335" s="275"/>
      <c r="F335" s="240"/>
      <c r="G335" s="240"/>
      <c r="H335" s="240"/>
      <c r="I335" s="240"/>
      <c r="J335" s="240"/>
      <c r="K335" s="240"/>
    </row>
    <row r="336" spans="1:11" ht="12.75" customHeight="1">
      <c r="A336" s="240"/>
      <c r="B336" s="240"/>
      <c r="C336" s="240"/>
      <c r="D336" s="240"/>
      <c r="E336" s="275"/>
      <c r="F336" s="240"/>
      <c r="G336" s="240"/>
      <c r="H336" s="240"/>
      <c r="I336" s="240"/>
      <c r="J336" s="240"/>
      <c r="K336" s="240"/>
    </row>
    <row r="337" spans="1:11" ht="12.75" customHeight="1">
      <c r="A337" s="240"/>
      <c r="B337" s="240"/>
      <c r="C337" s="240"/>
      <c r="D337" s="240"/>
      <c r="E337" s="275"/>
      <c r="F337" s="240"/>
      <c r="G337" s="240"/>
      <c r="H337" s="240"/>
      <c r="I337" s="240"/>
      <c r="J337" s="240"/>
      <c r="K337" s="240"/>
    </row>
    <row r="338" spans="1:11" ht="12.75" customHeight="1">
      <c r="A338" s="240"/>
      <c r="B338" s="240"/>
      <c r="C338" s="240"/>
      <c r="D338" s="240"/>
      <c r="E338" s="275"/>
      <c r="F338" s="240"/>
      <c r="G338" s="240"/>
      <c r="H338" s="240"/>
      <c r="I338" s="240"/>
      <c r="J338" s="240"/>
      <c r="K338" s="240"/>
    </row>
    <row r="339" spans="1:11" ht="12.75" customHeight="1">
      <c r="A339" s="240"/>
      <c r="B339" s="240"/>
      <c r="C339" s="240"/>
      <c r="D339" s="240"/>
      <c r="E339" s="275"/>
      <c r="F339" s="240"/>
      <c r="G339" s="240"/>
      <c r="H339" s="240"/>
      <c r="I339" s="240"/>
      <c r="J339" s="240"/>
      <c r="K339" s="240"/>
    </row>
    <row r="340" spans="1:11" ht="12.75" customHeight="1">
      <c r="A340" s="240"/>
      <c r="B340" s="240"/>
      <c r="C340" s="240"/>
      <c r="D340" s="240"/>
      <c r="E340" s="275"/>
      <c r="F340" s="240"/>
      <c r="G340" s="240"/>
      <c r="H340" s="240"/>
      <c r="I340" s="240"/>
      <c r="J340" s="240"/>
      <c r="K340" s="240"/>
    </row>
    <row r="341" spans="1:11" ht="12.75" customHeight="1">
      <c r="A341" s="240"/>
      <c r="B341" s="240"/>
      <c r="C341" s="240"/>
      <c r="D341" s="240"/>
      <c r="E341" s="275"/>
      <c r="F341" s="240"/>
      <c r="G341" s="240"/>
      <c r="H341" s="240"/>
      <c r="I341" s="240"/>
      <c r="J341" s="240"/>
      <c r="K341" s="240"/>
    </row>
    <row r="342" spans="1:11" ht="12.75" customHeight="1">
      <c r="A342" s="240"/>
      <c r="B342" s="240"/>
      <c r="C342" s="240"/>
      <c r="D342" s="240"/>
      <c r="E342" s="275"/>
      <c r="F342" s="240"/>
      <c r="G342" s="240"/>
      <c r="H342" s="240"/>
      <c r="I342" s="240"/>
      <c r="J342" s="240"/>
      <c r="K342" s="240"/>
    </row>
    <row r="343" spans="1:11" ht="12.75" customHeight="1">
      <c r="A343" s="240"/>
      <c r="B343" s="240"/>
      <c r="C343" s="240"/>
      <c r="D343" s="240"/>
      <c r="E343" s="275"/>
      <c r="F343" s="240"/>
      <c r="G343" s="240"/>
      <c r="H343" s="240"/>
      <c r="I343" s="240"/>
      <c r="J343" s="240"/>
      <c r="K343" s="240"/>
    </row>
    <row r="344" spans="1:11" ht="12.75" customHeight="1">
      <c r="A344" s="240"/>
      <c r="B344" s="240"/>
      <c r="C344" s="240"/>
      <c r="D344" s="240"/>
      <c r="E344" s="275"/>
      <c r="F344" s="240"/>
      <c r="G344" s="240"/>
      <c r="H344" s="240"/>
      <c r="I344" s="240"/>
      <c r="J344" s="240"/>
      <c r="K344" s="240"/>
    </row>
    <row r="345" spans="1:11" ht="12.75" customHeight="1">
      <c r="A345" s="240"/>
      <c r="B345" s="240"/>
      <c r="C345" s="240"/>
      <c r="D345" s="240"/>
      <c r="E345" s="275"/>
      <c r="F345" s="240"/>
      <c r="G345" s="240"/>
      <c r="H345" s="240"/>
      <c r="I345" s="240"/>
      <c r="J345" s="240"/>
      <c r="K345" s="240"/>
    </row>
    <row r="346" spans="1:11" ht="12.75" customHeight="1">
      <c r="A346" s="240"/>
      <c r="B346" s="240"/>
      <c r="C346" s="240"/>
      <c r="D346" s="240"/>
      <c r="E346" s="275"/>
      <c r="F346" s="240"/>
      <c r="G346" s="240"/>
      <c r="H346" s="240"/>
      <c r="I346" s="240"/>
      <c r="J346" s="240"/>
      <c r="K346" s="240"/>
    </row>
    <row r="347" spans="1:11" ht="12.75" customHeight="1">
      <c r="A347" s="240"/>
      <c r="B347" s="240"/>
      <c r="C347" s="240"/>
      <c r="D347" s="240"/>
      <c r="E347" s="275"/>
      <c r="F347" s="240"/>
      <c r="G347" s="240"/>
      <c r="H347" s="240"/>
      <c r="I347" s="240"/>
      <c r="J347" s="240"/>
      <c r="K347" s="240"/>
    </row>
    <row r="348" spans="1:11" ht="12.75" customHeight="1">
      <c r="A348" s="240"/>
      <c r="B348" s="240"/>
      <c r="C348" s="240"/>
      <c r="D348" s="240"/>
      <c r="E348" s="275"/>
      <c r="F348" s="240"/>
      <c r="G348" s="240"/>
      <c r="H348" s="240"/>
      <c r="I348" s="240"/>
      <c r="J348" s="240"/>
      <c r="K348" s="240"/>
    </row>
    <row r="349" spans="1:11" ht="12.75" customHeight="1">
      <c r="A349" s="240"/>
      <c r="B349" s="240"/>
      <c r="C349" s="240"/>
      <c r="D349" s="240"/>
      <c r="E349" s="275"/>
      <c r="F349" s="240"/>
      <c r="G349" s="240"/>
      <c r="H349" s="240"/>
      <c r="I349" s="240"/>
      <c r="J349" s="240"/>
      <c r="K349" s="240"/>
    </row>
    <row r="350" spans="1:11" ht="12.75" customHeight="1">
      <c r="A350" s="240"/>
      <c r="B350" s="240"/>
      <c r="C350" s="240"/>
      <c r="D350" s="240"/>
      <c r="E350" s="275"/>
      <c r="F350" s="240"/>
      <c r="G350" s="240"/>
      <c r="H350" s="240"/>
      <c r="I350" s="240"/>
      <c r="J350" s="240"/>
      <c r="K350" s="240"/>
    </row>
    <row r="351" spans="1:11" ht="12.75" customHeight="1">
      <c r="A351" s="240"/>
      <c r="B351" s="240"/>
      <c r="C351" s="240"/>
      <c r="D351" s="240"/>
      <c r="E351" s="275"/>
      <c r="F351" s="240"/>
      <c r="G351" s="240"/>
      <c r="H351" s="240"/>
      <c r="I351" s="240"/>
      <c r="J351" s="240"/>
      <c r="K351" s="240"/>
    </row>
    <row r="352" spans="1:11" ht="12.75" customHeight="1">
      <c r="A352" s="240"/>
      <c r="B352" s="240"/>
      <c r="C352" s="240"/>
      <c r="D352" s="240"/>
      <c r="E352" s="275"/>
      <c r="F352" s="240"/>
      <c r="G352" s="240"/>
      <c r="H352" s="240"/>
      <c r="I352" s="240"/>
      <c r="J352" s="240"/>
      <c r="K352" s="240"/>
    </row>
    <row r="353" spans="1:11" ht="12.75" customHeight="1">
      <c r="A353" s="240"/>
      <c r="B353" s="240"/>
      <c r="C353" s="240"/>
      <c r="D353" s="240"/>
      <c r="E353" s="275"/>
      <c r="F353" s="240"/>
      <c r="G353" s="240"/>
      <c r="H353" s="240"/>
      <c r="I353" s="240"/>
      <c r="J353" s="240"/>
      <c r="K353" s="240"/>
    </row>
    <row r="354" spans="1:11" ht="12.75" customHeight="1">
      <c r="A354" s="240"/>
      <c r="B354" s="240"/>
      <c r="C354" s="240"/>
      <c r="D354" s="240"/>
      <c r="E354" s="275"/>
      <c r="F354" s="240"/>
      <c r="G354" s="240"/>
      <c r="H354" s="240"/>
      <c r="I354" s="240"/>
      <c r="J354" s="240"/>
      <c r="K354" s="240"/>
    </row>
    <row r="355" spans="1:11" ht="12.75" customHeight="1">
      <c r="A355" s="240"/>
      <c r="B355" s="240"/>
      <c r="C355" s="240"/>
      <c r="D355" s="240"/>
      <c r="E355" s="275"/>
      <c r="F355" s="240"/>
      <c r="G355" s="240"/>
      <c r="H355" s="240"/>
      <c r="I355" s="240"/>
      <c r="J355" s="240"/>
      <c r="K355" s="240"/>
    </row>
    <row r="356" spans="1:11" ht="12.75" customHeight="1">
      <c r="A356" s="240"/>
      <c r="B356" s="240"/>
      <c r="C356" s="240"/>
      <c r="D356" s="240"/>
      <c r="E356" s="275"/>
      <c r="F356" s="240"/>
      <c r="G356" s="240"/>
      <c r="H356" s="240"/>
      <c r="I356" s="240"/>
      <c r="J356" s="240"/>
      <c r="K356" s="240"/>
    </row>
    <row r="357" spans="1:11" ht="12.75" customHeight="1">
      <c r="A357" s="240"/>
      <c r="B357" s="240"/>
      <c r="C357" s="240"/>
      <c r="D357" s="240"/>
      <c r="E357" s="275"/>
      <c r="F357" s="240"/>
      <c r="G357" s="240"/>
      <c r="H357" s="240"/>
      <c r="I357" s="240"/>
      <c r="J357" s="240"/>
      <c r="K357" s="240"/>
    </row>
    <row r="358" spans="1:11" ht="12.75" customHeight="1">
      <c r="A358" s="240"/>
      <c r="B358" s="240"/>
      <c r="C358" s="240"/>
      <c r="D358" s="240"/>
      <c r="E358" s="275"/>
      <c r="F358" s="240"/>
      <c r="G358" s="240"/>
      <c r="H358" s="240"/>
      <c r="I358" s="240"/>
      <c r="J358" s="240"/>
      <c r="K358" s="240"/>
    </row>
    <row r="359" spans="1:11" ht="12.75" customHeight="1">
      <c r="A359" s="240"/>
      <c r="B359" s="240"/>
      <c r="C359" s="240"/>
      <c r="D359" s="240"/>
      <c r="E359" s="275"/>
      <c r="F359" s="240"/>
      <c r="G359" s="240"/>
      <c r="H359" s="240"/>
      <c r="I359" s="240"/>
      <c r="J359" s="240"/>
      <c r="K359" s="240"/>
    </row>
    <row r="360" spans="1:11" ht="12.75" customHeight="1">
      <c r="A360" s="240"/>
      <c r="B360" s="240"/>
      <c r="C360" s="240"/>
      <c r="D360" s="240"/>
      <c r="E360" s="275"/>
      <c r="F360" s="240"/>
      <c r="G360" s="240"/>
      <c r="H360" s="240"/>
      <c r="I360" s="240"/>
      <c r="J360" s="240"/>
      <c r="K360" s="240"/>
    </row>
    <row r="361" spans="1:11" ht="12.75" customHeight="1">
      <c r="A361" s="240"/>
      <c r="B361" s="240"/>
      <c r="C361" s="240"/>
      <c r="D361" s="240"/>
      <c r="E361" s="275"/>
      <c r="F361" s="240"/>
      <c r="G361" s="240"/>
      <c r="H361" s="240"/>
      <c r="I361" s="240"/>
      <c r="J361" s="240"/>
      <c r="K361" s="240"/>
    </row>
    <row r="362" spans="1:11" ht="12.75" customHeight="1">
      <c r="A362" s="240"/>
      <c r="B362" s="240"/>
      <c r="C362" s="240"/>
      <c r="D362" s="240"/>
      <c r="E362" s="275"/>
      <c r="F362" s="240"/>
      <c r="G362" s="240"/>
      <c r="H362" s="240"/>
      <c r="I362" s="240"/>
      <c r="J362" s="240"/>
      <c r="K362" s="240"/>
    </row>
    <row r="363" spans="1:11" ht="12.75" customHeight="1">
      <c r="A363" s="240"/>
      <c r="B363" s="240"/>
      <c r="C363" s="240"/>
      <c r="D363" s="240"/>
      <c r="E363" s="275"/>
      <c r="F363" s="240"/>
      <c r="G363" s="240"/>
      <c r="H363" s="240"/>
      <c r="I363" s="240"/>
      <c r="J363" s="240"/>
      <c r="K363" s="240"/>
    </row>
    <row r="364" spans="1:11" ht="12.75" customHeight="1">
      <c r="A364" s="240"/>
      <c r="B364" s="240"/>
      <c r="C364" s="240"/>
      <c r="D364" s="240"/>
      <c r="E364" s="275"/>
      <c r="F364" s="240"/>
      <c r="G364" s="240"/>
      <c r="H364" s="240"/>
      <c r="I364" s="240"/>
      <c r="J364" s="240"/>
      <c r="K364" s="240"/>
    </row>
    <row r="365" spans="1:11" ht="12.75" customHeight="1">
      <c r="A365" s="240"/>
      <c r="B365" s="240"/>
      <c r="C365" s="240"/>
      <c r="D365" s="240"/>
      <c r="E365" s="275"/>
      <c r="F365" s="240"/>
      <c r="G365" s="240"/>
      <c r="H365" s="240"/>
      <c r="I365" s="240"/>
      <c r="J365" s="240"/>
      <c r="K365" s="240"/>
    </row>
    <row r="366" spans="1:11" ht="12.75" customHeight="1">
      <c r="A366" s="240"/>
      <c r="B366" s="240"/>
      <c r="C366" s="240"/>
      <c r="D366" s="240"/>
      <c r="E366" s="275"/>
      <c r="F366" s="240"/>
      <c r="G366" s="240"/>
      <c r="H366" s="240"/>
      <c r="I366" s="240"/>
      <c r="J366" s="240"/>
      <c r="K366" s="240"/>
    </row>
  </sheetData>
  <mergeCells count="1">
    <mergeCell ref="A1:E1"/>
  </mergeCells>
  <phoneticPr fontId="14"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R502"/>
  <sheetViews>
    <sheetView topLeftCell="A477" zoomScale="110" zoomScaleNormal="110" workbookViewId="0">
      <selection activeCell="C430" sqref="C430"/>
    </sheetView>
  </sheetViews>
  <sheetFormatPr defaultColWidth="10.875" defaultRowHeight="15.75"/>
  <cols>
    <col min="1" max="1" width="21.625" style="5" customWidth="1"/>
    <col min="2" max="2" width="28.5" style="5" customWidth="1"/>
    <col min="3" max="3" width="40.75" style="769" bestFit="1" customWidth="1"/>
    <col min="4" max="4" width="65" style="5" customWidth="1"/>
    <col min="5" max="5" width="188.125" style="61" bestFit="1" customWidth="1"/>
    <col min="6" max="6" width="110.75" style="53" customWidth="1"/>
    <col min="7" max="7" width="121.75" style="5" customWidth="1"/>
    <col min="8" max="16384" width="10.875" style="5"/>
  </cols>
  <sheetData>
    <row r="1" spans="1:6">
      <c r="A1" s="1"/>
      <c r="B1" s="1"/>
      <c r="C1" s="837"/>
      <c r="D1" s="1"/>
      <c r="F1" s="1"/>
    </row>
    <row r="2" spans="1:6">
      <c r="A2" s="1"/>
      <c r="B2" s="1"/>
      <c r="C2" s="837"/>
      <c r="D2" s="724" t="s">
        <v>12</v>
      </c>
      <c r="F2" s="1"/>
    </row>
    <row r="3" spans="1:6">
      <c r="A3" s="1"/>
      <c r="B3" s="1"/>
      <c r="C3" s="837"/>
      <c r="D3" s="724" t="s">
        <v>44</v>
      </c>
      <c r="F3" s="1"/>
    </row>
    <row r="4" spans="1:6">
      <c r="A4" s="1"/>
      <c r="B4" s="724"/>
      <c r="C4" s="837"/>
      <c r="D4" s="724" t="s">
        <v>13</v>
      </c>
      <c r="F4" s="1"/>
    </row>
    <row r="5" spans="1:6">
      <c r="A5" s="1"/>
      <c r="B5" s="1"/>
      <c r="C5" s="837"/>
      <c r="D5" s="724" t="s">
        <v>2553</v>
      </c>
      <c r="F5" s="1"/>
    </row>
    <row r="6" spans="1:6">
      <c r="A6" s="1"/>
      <c r="B6" s="1"/>
      <c r="C6" s="837"/>
      <c r="D6" s="724" t="s">
        <v>58</v>
      </c>
      <c r="F6" s="1"/>
    </row>
    <row r="7" spans="1:6">
      <c r="A7" s="1"/>
      <c r="B7" s="1"/>
      <c r="C7" s="837"/>
      <c r="D7" s="724"/>
      <c r="F7" s="1"/>
    </row>
    <row r="8" spans="1:6">
      <c r="A8" s="1"/>
      <c r="B8" s="1"/>
      <c r="C8" s="837"/>
      <c r="D8" s="772" t="s">
        <v>46</v>
      </c>
      <c r="F8" s="1"/>
    </row>
    <row r="9" spans="1:6">
      <c r="A9" s="1"/>
      <c r="B9" s="1"/>
      <c r="C9" s="837"/>
      <c r="D9" s="775" t="s">
        <v>2545</v>
      </c>
      <c r="F9" s="1"/>
    </row>
    <row r="10" spans="1:6">
      <c r="A10" s="1"/>
      <c r="B10" s="1"/>
      <c r="C10" s="837"/>
      <c r="D10" s="772" t="s">
        <v>3021</v>
      </c>
      <c r="F10" s="1"/>
    </row>
    <row r="11" spans="1:6">
      <c r="D11" s="723"/>
    </row>
    <row r="12" spans="1:6">
      <c r="D12" s="10"/>
    </row>
    <row r="14" spans="1:6">
      <c r="A14" s="683" t="s">
        <v>10</v>
      </c>
      <c r="B14" s="776" t="s">
        <v>23</v>
      </c>
      <c r="C14" s="106" t="s">
        <v>30</v>
      </c>
      <c r="D14" s="777" t="s">
        <v>3431</v>
      </c>
      <c r="E14" s="5"/>
      <c r="F14" s="5"/>
    </row>
    <row r="15" spans="1:6">
      <c r="A15" s="86" t="s">
        <v>1</v>
      </c>
      <c r="B15" s="942">
        <f>COUNTIF($B$37:$B$502,"*12ANT.*")-COUNTIF($B$37:$B$502,"*12ANT.L*")</f>
        <v>16</v>
      </c>
      <c r="C15" s="105">
        <f>(B15/$B$32)*100</f>
        <v>8.8397790055248606</v>
      </c>
      <c r="D15" s="779" t="s">
        <v>3432</v>
      </c>
      <c r="E15" s="769">
        <f>C15+C17+C19+C21+C23+C25+C27+C28+C29+C30</f>
        <v>80.110497237569064</v>
      </c>
      <c r="F15" s="5"/>
    </row>
    <row r="16" spans="1:6" s="70" customFormat="1">
      <c r="A16" s="90" t="s">
        <v>1445</v>
      </c>
      <c r="B16" s="96">
        <f>COUNTIF($B$37:$B$502,"*12ANT.L*")/2</f>
        <v>10</v>
      </c>
      <c r="C16" s="589">
        <f>(B16/$B$32)*100</f>
        <v>5.5248618784530388</v>
      </c>
      <c r="D16" s="778"/>
      <c r="E16" s="838">
        <f>C16+C18+C20+C22+C24+C26+C31</f>
        <v>19.88950276243094</v>
      </c>
    </row>
    <row r="17" spans="1:6">
      <c r="A17" s="86" t="s">
        <v>9</v>
      </c>
      <c r="B17" s="942">
        <f>COUNTIF($B$37:$B$502,"*12TBK.*")-COUNTIF($B$37:$B$502,"*12TBK.L*")</f>
        <v>29</v>
      </c>
      <c r="C17" s="105">
        <f t="shared" ref="C17:C29" si="0">(B17/$B$32)*100</f>
        <v>16.022099447513813</v>
      </c>
      <c r="D17" s="777"/>
      <c r="E17" s="5"/>
      <c r="F17" s="5"/>
    </row>
    <row r="18" spans="1:6" s="70" customFormat="1">
      <c r="A18" s="90" t="s">
        <v>3007</v>
      </c>
      <c r="B18" s="96">
        <f>COUNTIF($B$37:$B$502,"*12TBK.L*")/2</f>
        <v>6</v>
      </c>
      <c r="C18" s="589">
        <f t="shared" si="0"/>
        <v>3.3149171270718232</v>
      </c>
      <c r="D18" s="53" t="s">
        <v>3429</v>
      </c>
      <c r="E18" s="5">
        <f>B15+B17+B19+B21+B23+B25+B27+B28+B29+B30</f>
        <v>145</v>
      </c>
    </row>
    <row r="19" spans="1:6">
      <c r="A19" s="86" t="s">
        <v>20</v>
      </c>
      <c r="B19" s="942">
        <f>COUNTIF($B$37:$B$502,"*12FIZ*")-COUNTIF($B$37:$B$502,"*12FIZ.L*")</f>
        <v>10</v>
      </c>
      <c r="C19" s="105">
        <f t="shared" si="0"/>
        <v>5.5248618784530388</v>
      </c>
      <c r="D19" s="778" t="s">
        <v>3430</v>
      </c>
      <c r="E19" s="5">
        <f>B16+B18+B20+B22+B24+B26+B31</f>
        <v>36</v>
      </c>
      <c r="F19" s="5"/>
    </row>
    <row r="20" spans="1:6" s="70" customFormat="1">
      <c r="A20" s="90" t="s">
        <v>379</v>
      </c>
      <c r="B20" s="96">
        <f>COUNTIF($B$37:$B$502,"*12FIZ.L*")/2</f>
        <v>2</v>
      </c>
      <c r="C20" s="589">
        <f t="shared" si="0"/>
        <v>1.1049723756906076</v>
      </c>
      <c r="D20" s="590"/>
    </row>
    <row r="21" spans="1:6">
      <c r="A21" s="86" t="s">
        <v>62</v>
      </c>
      <c r="B21" s="942">
        <f>COUNTIF($B$37:$B$502,"*12TBY.*")-COUNTIF($B$37:$B$502,"*12TBY.L*")</f>
        <v>24</v>
      </c>
      <c r="C21" s="105">
        <f t="shared" si="0"/>
        <v>13.259668508287293</v>
      </c>
      <c r="D21" s="777"/>
      <c r="E21" s="5"/>
      <c r="F21" s="5"/>
    </row>
    <row r="22" spans="1:6" s="70" customFormat="1">
      <c r="A22" s="90" t="s">
        <v>1999</v>
      </c>
      <c r="B22" s="96">
        <f>COUNTIF($B$37:$B$502,"*12TBY.L*")/2</f>
        <v>9</v>
      </c>
      <c r="C22" s="105">
        <f t="shared" si="0"/>
        <v>4.972375690607735</v>
      </c>
      <c r="D22" s="778"/>
    </row>
    <row r="23" spans="1:6">
      <c r="A23" s="86" t="s">
        <v>0</v>
      </c>
      <c r="B23" s="942">
        <f>COUNTIF($B$37:$B$502,"*12BYF*")-COUNTIF($B$37:$B$502,"*12BYF.L*")</f>
        <v>13</v>
      </c>
      <c r="C23" s="105">
        <f>(B23/$B$32)*100</f>
        <v>7.1823204419889501</v>
      </c>
      <c r="D23" s="779"/>
      <c r="E23" s="5"/>
      <c r="F23" s="5"/>
    </row>
    <row r="24" spans="1:6" s="70" customFormat="1">
      <c r="A24" s="90" t="s">
        <v>2000</v>
      </c>
      <c r="B24" s="96">
        <f>COUNTIF($B$37:$B$502,"*12BYF.L*")/2</f>
        <v>2</v>
      </c>
      <c r="C24" s="589">
        <f t="shared" si="0"/>
        <v>1.1049723756906076</v>
      </c>
      <c r="D24" s="778"/>
    </row>
    <row r="25" spans="1:6">
      <c r="A25" s="86" t="s">
        <v>66</v>
      </c>
      <c r="B25" s="942">
        <f>COUNTIF($B$37:$B$502,"*12BIS*")-COUNTIF($B$37:$B$502,"*12BIS.L*")/2</f>
        <v>16</v>
      </c>
      <c r="C25" s="105">
        <f t="shared" si="0"/>
        <v>8.8397790055248606</v>
      </c>
      <c r="D25" s="839"/>
      <c r="E25" s="53"/>
      <c r="F25" s="5"/>
    </row>
    <row r="26" spans="1:6" s="70" customFormat="1">
      <c r="A26" s="90" t="s">
        <v>2042</v>
      </c>
      <c r="B26" s="96">
        <f>COUNTIF($B$37:$B$502,"*12TKB.L*")/2</f>
        <v>5</v>
      </c>
      <c r="C26" s="589">
        <f t="shared" si="0"/>
        <v>2.7624309392265194</v>
      </c>
      <c r="D26" s="840"/>
      <c r="E26" s="590"/>
    </row>
    <row r="27" spans="1:6">
      <c r="A27" s="64" t="s">
        <v>63</v>
      </c>
      <c r="B27" s="942">
        <f>COUNTIF($B$37:$B$502,"*12THS*")</f>
        <v>9</v>
      </c>
      <c r="C27" s="105">
        <f t="shared" si="0"/>
        <v>4.972375690607735</v>
      </c>
      <c r="D27" s="841"/>
      <c r="E27" s="53"/>
      <c r="F27" s="5"/>
    </row>
    <row r="28" spans="1:6">
      <c r="A28" s="85" t="s">
        <v>69</v>
      </c>
      <c r="B28" s="942">
        <f>COUNTIF($B$37:$B$502,"*12RHS*")</f>
        <v>12</v>
      </c>
      <c r="C28" s="105">
        <f t="shared" si="0"/>
        <v>6.6298342541436464</v>
      </c>
      <c r="D28" s="839"/>
      <c r="E28" s="53"/>
      <c r="F28" s="5"/>
    </row>
    <row r="29" spans="1:6">
      <c r="A29" s="85" t="s">
        <v>72</v>
      </c>
      <c r="B29" s="942">
        <f>COUNTIF($B$37:$B$502,"*12TCD*")</f>
        <v>8</v>
      </c>
      <c r="C29" s="105">
        <f t="shared" si="0"/>
        <v>4.4198895027624303</v>
      </c>
      <c r="D29" s="839"/>
      <c r="E29" s="53"/>
      <c r="F29" s="5"/>
    </row>
    <row r="30" spans="1:6">
      <c r="A30" s="85" t="s">
        <v>3313</v>
      </c>
      <c r="B30" s="942">
        <f>COUNTIF($B$37:$B$502,"*12TEBAD*")-COUNTIF($B$37:$B$502,"*12TEBAD.L*")</f>
        <v>8</v>
      </c>
      <c r="C30" s="105">
        <f t="shared" ref="C30:C31" si="1">(B30/$B$32)*100</f>
        <v>4.4198895027624303</v>
      </c>
      <c r="D30" s="839"/>
      <c r="E30" s="53"/>
      <c r="F30" s="5"/>
    </row>
    <row r="31" spans="1:6">
      <c r="A31" s="90" t="s">
        <v>3401</v>
      </c>
      <c r="B31" s="96">
        <f>COUNTIF($B$37:$B$502,"*12TEBAD.L*")/4</f>
        <v>2</v>
      </c>
      <c r="C31" s="589">
        <f t="shared" si="1"/>
        <v>1.1049723756906076</v>
      </c>
      <c r="D31" s="839"/>
      <c r="E31" s="53"/>
      <c r="F31" s="5"/>
    </row>
    <row r="32" spans="1:6">
      <c r="A32" s="842" t="s">
        <v>2</v>
      </c>
      <c r="B32" s="6">
        <f>SUM(B15:B31)</f>
        <v>181</v>
      </c>
      <c r="C32" s="18">
        <f>SUM(C15:C31)</f>
        <v>100</v>
      </c>
      <c r="D32" s="843"/>
      <c r="E32" s="53"/>
      <c r="F32" s="5"/>
    </row>
    <row r="33" spans="1:6">
      <c r="A33" s="844" t="s">
        <v>2785</v>
      </c>
      <c r="B33" s="844"/>
      <c r="C33" s="844"/>
      <c r="D33" s="844"/>
      <c r="E33" s="844"/>
      <c r="F33" s="844"/>
    </row>
    <row r="34" spans="1:6">
      <c r="A34" s="1026" t="s">
        <v>80</v>
      </c>
      <c r="B34" s="1026"/>
      <c r="C34" s="1026"/>
      <c r="D34" s="1026"/>
      <c r="E34" s="1026"/>
      <c r="F34" s="1026"/>
    </row>
    <row r="35" spans="1:6" s="2" customFormat="1">
      <c r="A35" s="113" t="s">
        <v>22</v>
      </c>
      <c r="B35" s="113"/>
      <c r="C35" s="107"/>
      <c r="D35" s="113"/>
      <c r="E35" s="113"/>
      <c r="F35" s="113"/>
    </row>
    <row r="36" spans="1:6" s="27" customFormat="1">
      <c r="A36" s="25" t="s">
        <v>3</v>
      </c>
      <c r="B36" s="25" t="s">
        <v>6</v>
      </c>
      <c r="C36" s="845" t="s">
        <v>7</v>
      </c>
      <c r="D36" s="25" t="s">
        <v>8</v>
      </c>
      <c r="E36" s="26" t="s">
        <v>4</v>
      </c>
      <c r="F36" s="25" t="s">
        <v>11</v>
      </c>
    </row>
    <row r="37" spans="1:6" s="31" customFormat="1">
      <c r="A37" s="820" t="s">
        <v>2654</v>
      </c>
      <c r="B37" s="783"/>
      <c r="C37" s="108"/>
      <c r="D37" s="29"/>
      <c r="E37" s="29"/>
      <c r="F37" s="29"/>
    </row>
    <row r="38" spans="1:6">
      <c r="A38" s="151" t="s">
        <v>36</v>
      </c>
      <c r="B38" s="33" t="s">
        <v>1432</v>
      </c>
      <c r="C38" s="33" t="s">
        <v>1</v>
      </c>
      <c r="D38" s="654" t="s">
        <v>1433</v>
      </c>
      <c r="E38" s="51" t="s">
        <v>1434</v>
      </c>
      <c r="F38" s="8" t="s">
        <v>1435</v>
      </c>
    </row>
    <row r="39" spans="1:6">
      <c r="A39" s="151" t="s">
        <v>37</v>
      </c>
      <c r="B39" s="33" t="s">
        <v>1436</v>
      </c>
      <c r="C39" s="33" t="s">
        <v>1</v>
      </c>
      <c r="D39" s="8" t="s">
        <v>1437</v>
      </c>
      <c r="E39" s="51" t="s">
        <v>1434</v>
      </c>
      <c r="F39" s="8" t="s">
        <v>1438</v>
      </c>
    </row>
    <row r="40" spans="1:6">
      <c r="A40" s="151" t="s">
        <v>38</v>
      </c>
      <c r="B40" s="910" t="s">
        <v>1192</v>
      </c>
      <c r="C40" s="911" t="s">
        <v>63</v>
      </c>
      <c r="D40" s="912" t="s">
        <v>2846</v>
      </c>
      <c r="E40" s="913" t="s">
        <v>2847</v>
      </c>
      <c r="F40" s="913" t="s">
        <v>1197</v>
      </c>
    </row>
    <row r="41" spans="1:6">
      <c r="A41" s="151" t="s">
        <v>39</v>
      </c>
      <c r="B41" s="59"/>
      <c r="C41" s="914" t="s">
        <v>2105</v>
      </c>
      <c r="D41" s="59"/>
      <c r="E41" s="60"/>
      <c r="F41" s="8"/>
    </row>
    <row r="42" spans="1:6" s="846" customFormat="1">
      <c r="A42" s="552" t="s">
        <v>73</v>
      </c>
      <c r="B42" s="546"/>
      <c r="C42" s="581"/>
      <c r="D42" s="546"/>
      <c r="E42" s="582"/>
      <c r="F42" s="546"/>
    </row>
    <row r="43" spans="1:6">
      <c r="A43" s="151" t="s">
        <v>41</v>
      </c>
      <c r="B43" s="59" t="s">
        <v>1798</v>
      </c>
      <c r="C43" s="59" t="s">
        <v>0</v>
      </c>
      <c r="D43" s="59" t="s">
        <v>1799</v>
      </c>
      <c r="E43" s="735" t="s">
        <v>1766</v>
      </c>
      <c r="F43" s="735" t="s">
        <v>1800</v>
      </c>
    </row>
    <row r="44" spans="1:6">
      <c r="A44" s="151" t="s">
        <v>40</v>
      </c>
      <c r="B44" s="59" t="s">
        <v>1801</v>
      </c>
      <c r="C44" s="59" t="s">
        <v>0</v>
      </c>
      <c r="D44" s="59" t="s">
        <v>1802</v>
      </c>
      <c r="E44" s="735" t="s">
        <v>1766</v>
      </c>
      <c r="F44" s="735" t="s">
        <v>1803</v>
      </c>
    </row>
    <row r="45" spans="1:6" s="41" customFormat="1">
      <c r="A45" s="819" t="s">
        <v>42</v>
      </c>
      <c r="B45" s="156" t="s">
        <v>2140</v>
      </c>
      <c r="C45" s="59" t="s">
        <v>2104</v>
      </c>
      <c r="D45" s="51"/>
      <c r="E45" s="773"/>
      <c r="F45" s="51"/>
    </row>
    <row r="46" spans="1:6" s="41" customFormat="1">
      <c r="A46" s="819" t="s">
        <v>43</v>
      </c>
      <c r="B46" s="156" t="s">
        <v>2140</v>
      </c>
      <c r="C46" s="59" t="s">
        <v>2104</v>
      </c>
      <c r="D46" s="847"/>
      <c r="E46" s="773"/>
      <c r="F46" s="51"/>
    </row>
    <row r="47" spans="1:6" s="31" customFormat="1">
      <c r="A47" s="820" t="s">
        <v>2655</v>
      </c>
      <c r="B47" s="783"/>
      <c r="C47" s="108"/>
      <c r="D47" s="29"/>
      <c r="E47" s="29"/>
      <c r="F47" s="29"/>
    </row>
    <row r="48" spans="1:6">
      <c r="A48" s="151" t="s">
        <v>36</v>
      </c>
      <c r="B48" s="33" t="s">
        <v>212</v>
      </c>
      <c r="C48" s="33" t="s">
        <v>177</v>
      </c>
      <c r="D48" s="33" t="s">
        <v>213</v>
      </c>
      <c r="E48" s="51" t="s">
        <v>181</v>
      </c>
      <c r="F48" s="156" t="s">
        <v>214</v>
      </c>
    </row>
    <row r="49" spans="1:6">
      <c r="A49" s="151" t="s">
        <v>37</v>
      </c>
      <c r="B49" s="33" t="s">
        <v>215</v>
      </c>
      <c r="C49" s="33" t="s">
        <v>177</v>
      </c>
      <c r="D49" s="33" t="s">
        <v>213</v>
      </c>
      <c r="E49" s="51" t="s">
        <v>181</v>
      </c>
      <c r="F49" s="156" t="s">
        <v>214</v>
      </c>
    </row>
    <row r="50" spans="1:6">
      <c r="A50" s="151" t="s">
        <v>38</v>
      </c>
      <c r="B50" s="33" t="s">
        <v>1439</v>
      </c>
      <c r="C50" s="33" t="s">
        <v>1</v>
      </c>
      <c r="D50" s="86" t="s">
        <v>1440</v>
      </c>
      <c r="E50" s="51" t="s">
        <v>1434</v>
      </c>
      <c r="F50" s="57" t="s">
        <v>2786</v>
      </c>
    </row>
    <row r="51" spans="1:6">
      <c r="A51" s="151" t="s">
        <v>39</v>
      </c>
      <c r="B51" s="33" t="s">
        <v>1442</v>
      </c>
      <c r="C51" s="33" t="s">
        <v>1</v>
      </c>
      <c r="D51" s="86" t="s">
        <v>1443</v>
      </c>
      <c r="E51" s="51" t="s">
        <v>1434</v>
      </c>
      <c r="F51" s="57" t="s">
        <v>2787</v>
      </c>
    </row>
    <row r="52" spans="1:6" s="846" customFormat="1">
      <c r="A52" s="552" t="s">
        <v>73</v>
      </c>
      <c r="B52" s="546"/>
      <c r="C52" s="581"/>
      <c r="D52" s="546"/>
      <c r="E52" s="582"/>
      <c r="F52" s="546"/>
    </row>
    <row r="53" spans="1:6">
      <c r="A53" s="151" t="s">
        <v>41</v>
      </c>
      <c r="B53" s="208" t="s">
        <v>3336</v>
      </c>
      <c r="C53" s="208" t="s">
        <v>3313</v>
      </c>
      <c r="D53" s="211" t="s">
        <v>3338</v>
      </c>
      <c r="E53" s="210" t="s">
        <v>3315</v>
      </c>
      <c r="F53" s="211" t="s">
        <v>3337</v>
      </c>
    </row>
    <row r="54" spans="1:6">
      <c r="A54" s="151" t="s">
        <v>40</v>
      </c>
      <c r="B54" s="208" t="s">
        <v>3339</v>
      </c>
      <c r="C54" s="208" t="s">
        <v>3313</v>
      </c>
      <c r="D54" s="211" t="s">
        <v>3338</v>
      </c>
      <c r="E54" s="210" t="s">
        <v>3315</v>
      </c>
      <c r="F54" s="211" t="s">
        <v>3337</v>
      </c>
    </row>
    <row r="55" spans="1:6" s="41" customFormat="1">
      <c r="A55" s="151" t="s">
        <v>42</v>
      </c>
      <c r="B55" s="159" t="s">
        <v>3260</v>
      </c>
      <c r="C55" s="729" t="s">
        <v>62</v>
      </c>
      <c r="D55" s="848" t="s">
        <v>1116</v>
      </c>
      <c r="E55" s="170" t="s">
        <v>2094</v>
      </c>
      <c r="F55" s="159" t="s">
        <v>1117</v>
      </c>
    </row>
    <row r="56" spans="1:6" s="41" customFormat="1">
      <c r="A56" s="151" t="s">
        <v>43</v>
      </c>
      <c r="B56" s="159" t="s">
        <v>3261</v>
      </c>
      <c r="C56" s="729" t="s">
        <v>62</v>
      </c>
      <c r="D56" s="848" t="s">
        <v>1116</v>
      </c>
      <c r="E56" s="170" t="s">
        <v>2094</v>
      </c>
      <c r="F56" s="159" t="s">
        <v>1117</v>
      </c>
    </row>
    <row r="57" spans="1:6" s="31" customFormat="1">
      <c r="A57" s="820" t="s">
        <v>2656</v>
      </c>
      <c r="B57" s="783"/>
      <c r="C57" s="108"/>
      <c r="D57" s="29"/>
      <c r="E57" s="29"/>
      <c r="F57" s="29"/>
    </row>
    <row r="58" spans="1:6">
      <c r="A58" s="151" t="s">
        <v>36</v>
      </c>
      <c r="B58" s="159" t="s">
        <v>3262</v>
      </c>
      <c r="C58" s="729" t="s">
        <v>62</v>
      </c>
      <c r="D58" s="159" t="s">
        <v>1119</v>
      </c>
      <c r="E58" s="170" t="s">
        <v>2094</v>
      </c>
      <c r="F58" s="159" t="s">
        <v>1120</v>
      </c>
    </row>
    <row r="59" spans="1:6">
      <c r="A59" s="151" t="s">
        <v>37</v>
      </c>
      <c r="B59" s="159" t="s">
        <v>3263</v>
      </c>
      <c r="C59" s="729" t="s">
        <v>62</v>
      </c>
      <c r="D59" s="159" t="s">
        <v>1119</v>
      </c>
      <c r="E59" s="170" t="s">
        <v>2094</v>
      </c>
      <c r="F59" s="159" t="s">
        <v>1120</v>
      </c>
    </row>
    <row r="60" spans="1:6">
      <c r="A60" s="151" t="s">
        <v>38</v>
      </c>
      <c r="B60" s="8" t="s">
        <v>350</v>
      </c>
      <c r="C60" s="8" t="s">
        <v>20</v>
      </c>
      <c r="D60" s="8" t="s">
        <v>351</v>
      </c>
      <c r="E60" s="8" t="s">
        <v>2530</v>
      </c>
      <c r="F60" s="8" t="s">
        <v>353</v>
      </c>
    </row>
    <row r="61" spans="1:6">
      <c r="A61" s="151" t="s">
        <v>39</v>
      </c>
      <c r="B61" s="8" t="s">
        <v>354</v>
      </c>
      <c r="C61" s="8" t="s">
        <v>20</v>
      </c>
      <c r="D61" s="909" t="s">
        <v>355</v>
      </c>
      <c r="E61" s="8" t="s">
        <v>2530</v>
      </c>
      <c r="F61" s="54" t="s">
        <v>356</v>
      </c>
    </row>
    <row r="62" spans="1:6" s="846" customFormat="1">
      <c r="A62" s="552" t="s">
        <v>73</v>
      </c>
      <c r="B62" s="546"/>
      <c r="C62" s="546"/>
      <c r="D62" s="546"/>
      <c r="E62" s="849"/>
      <c r="F62" s="546"/>
    </row>
    <row r="63" spans="1:6">
      <c r="A63" s="151" t="s">
        <v>41</v>
      </c>
      <c r="B63" s="798" t="s">
        <v>2020</v>
      </c>
      <c r="C63" s="798" t="s">
        <v>69</v>
      </c>
      <c r="D63" s="798" t="s">
        <v>1893</v>
      </c>
      <c r="E63" s="730" t="s">
        <v>2861</v>
      </c>
      <c r="F63" s="37" t="s">
        <v>1895</v>
      </c>
    </row>
    <row r="64" spans="1:6">
      <c r="A64" s="151" t="s">
        <v>40</v>
      </c>
      <c r="B64" s="798" t="s">
        <v>2021</v>
      </c>
      <c r="C64" s="798" t="s">
        <v>69</v>
      </c>
      <c r="D64" s="798" t="s">
        <v>1893</v>
      </c>
      <c r="E64" s="730" t="s">
        <v>2861</v>
      </c>
      <c r="F64" s="37" t="s">
        <v>1895</v>
      </c>
    </row>
    <row r="65" spans="1:7" s="41" customFormat="1">
      <c r="A65" s="819" t="s">
        <v>42</v>
      </c>
      <c r="B65" s="160" t="s">
        <v>2144</v>
      </c>
      <c r="C65" s="160" t="s">
        <v>2102</v>
      </c>
      <c r="D65" s="40"/>
      <c r="E65" s="773"/>
      <c r="F65" s="8"/>
    </row>
    <row r="66" spans="1:7" s="41" customFormat="1">
      <c r="A66" s="819" t="s">
        <v>43</v>
      </c>
      <c r="B66" s="160" t="s">
        <v>2144</v>
      </c>
      <c r="C66" s="160" t="s">
        <v>2102</v>
      </c>
      <c r="D66" s="40"/>
      <c r="E66" s="773"/>
      <c r="F66" s="8"/>
    </row>
    <row r="67" spans="1:7" s="31" customFormat="1">
      <c r="A67" s="820" t="s">
        <v>2657</v>
      </c>
      <c r="B67" s="783"/>
      <c r="C67" s="108"/>
      <c r="D67" s="29"/>
      <c r="E67" s="58"/>
      <c r="F67" s="29"/>
    </row>
    <row r="68" spans="1:7">
      <c r="A68" s="151" t="s">
        <v>36</v>
      </c>
      <c r="B68" s="156" t="s">
        <v>2146</v>
      </c>
      <c r="C68" s="59" t="s">
        <v>2004</v>
      </c>
      <c r="D68" s="40"/>
      <c r="E68" s="773" t="s">
        <v>1434</v>
      </c>
      <c r="F68" s="33"/>
    </row>
    <row r="69" spans="1:7">
      <c r="A69" s="151" t="s">
        <v>37</v>
      </c>
      <c r="B69" s="156" t="s">
        <v>2146</v>
      </c>
      <c r="C69" s="59" t="s">
        <v>2004</v>
      </c>
      <c r="D69" s="40"/>
      <c r="E69" s="773" t="s">
        <v>1434</v>
      </c>
      <c r="F69" s="33"/>
    </row>
    <row r="70" spans="1:7">
      <c r="A70" s="151" t="s">
        <v>38</v>
      </c>
      <c r="B70" s="59" t="s">
        <v>2145</v>
      </c>
      <c r="C70" s="59" t="s">
        <v>2006</v>
      </c>
      <c r="D70" s="40"/>
      <c r="E70" s="67" t="s">
        <v>2007</v>
      </c>
      <c r="F70" s="802"/>
    </row>
    <row r="71" spans="1:7">
      <c r="A71" s="151" t="s">
        <v>39</v>
      </c>
      <c r="B71" s="59" t="s">
        <v>2145</v>
      </c>
      <c r="C71" s="59" t="s">
        <v>2006</v>
      </c>
      <c r="D71" s="40"/>
      <c r="E71" s="67" t="s">
        <v>2007</v>
      </c>
      <c r="F71" s="802"/>
    </row>
    <row r="72" spans="1:7" s="846" customFormat="1">
      <c r="A72" s="552" t="s">
        <v>73</v>
      </c>
      <c r="B72" s="546"/>
      <c r="C72" s="581"/>
      <c r="D72" s="546"/>
      <c r="E72" s="850"/>
      <c r="F72" s="851"/>
    </row>
    <row r="73" spans="1:7" s="41" customFormat="1">
      <c r="A73" s="151" t="s">
        <v>41</v>
      </c>
      <c r="B73" s="40" t="s">
        <v>2114</v>
      </c>
      <c r="C73" s="40" t="s">
        <v>2116</v>
      </c>
      <c r="D73" s="90" t="s">
        <v>3425</v>
      </c>
      <c r="E73" s="79" t="s">
        <v>2117</v>
      </c>
      <c r="F73" s="40" t="s">
        <v>3426</v>
      </c>
      <c r="G73" s="40"/>
    </row>
    <row r="74" spans="1:7" s="41" customFormat="1">
      <c r="A74" s="151" t="s">
        <v>40</v>
      </c>
      <c r="B74" s="40" t="s">
        <v>2115</v>
      </c>
      <c r="C74" s="40" t="s">
        <v>2116</v>
      </c>
      <c r="D74" s="90" t="s">
        <v>3425</v>
      </c>
      <c r="E74" s="79" t="s">
        <v>2117</v>
      </c>
      <c r="F74" s="40" t="s">
        <v>3426</v>
      </c>
    </row>
    <row r="75" spans="1:7" s="41" customFormat="1">
      <c r="A75" s="819" t="s">
        <v>42</v>
      </c>
      <c r="B75" s="40" t="s">
        <v>2114</v>
      </c>
      <c r="C75" s="40" t="s">
        <v>2120</v>
      </c>
      <c r="D75" s="90" t="s">
        <v>3425</v>
      </c>
      <c r="E75" s="79" t="s">
        <v>2117</v>
      </c>
      <c r="F75" s="40" t="s">
        <v>3426</v>
      </c>
    </row>
    <row r="76" spans="1:7" s="41" customFormat="1">
      <c r="A76" s="819" t="s">
        <v>43</v>
      </c>
      <c r="B76" s="40" t="s">
        <v>2115</v>
      </c>
      <c r="C76" s="40" t="s">
        <v>2120</v>
      </c>
      <c r="D76" s="90" t="s">
        <v>3425</v>
      </c>
      <c r="E76" s="79" t="s">
        <v>2117</v>
      </c>
      <c r="F76" s="40" t="s">
        <v>3426</v>
      </c>
    </row>
    <row r="77" spans="1:7" s="31" customFormat="1">
      <c r="A77" s="820" t="s">
        <v>2658</v>
      </c>
      <c r="B77" s="783"/>
      <c r="C77" s="108"/>
      <c r="D77" s="29"/>
      <c r="E77" s="29"/>
      <c r="F77" s="29"/>
    </row>
    <row r="78" spans="1:7" s="41" customFormat="1">
      <c r="A78" s="151" t="s">
        <v>36</v>
      </c>
      <c r="B78" s="159" t="s">
        <v>3264</v>
      </c>
      <c r="C78" s="729" t="s">
        <v>62</v>
      </c>
      <c r="D78" s="848" t="s">
        <v>1122</v>
      </c>
      <c r="E78" s="170" t="s">
        <v>2094</v>
      </c>
      <c r="F78" s="159" t="s">
        <v>1123</v>
      </c>
    </row>
    <row r="79" spans="1:7" s="41" customFormat="1">
      <c r="A79" s="151" t="s">
        <v>37</v>
      </c>
      <c r="B79" s="159" t="s">
        <v>3265</v>
      </c>
      <c r="C79" s="729" t="s">
        <v>62</v>
      </c>
      <c r="D79" s="848" t="s">
        <v>1122</v>
      </c>
      <c r="E79" s="170" t="s">
        <v>2094</v>
      </c>
      <c r="F79" s="159" t="s">
        <v>1123</v>
      </c>
    </row>
    <row r="80" spans="1:7">
      <c r="A80" s="151" t="s">
        <v>38</v>
      </c>
      <c r="B80" s="159" t="s">
        <v>3266</v>
      </c>
      <c r="C80" s="729" t="s">
        <v>62</v>
      </c>
      <c r="D80" s="159" t="s">
        <v>1134</v>
      </c>
      <c r="E80" s="170" t="s">
        <v>2094</v>
      </c>
      <c r="F80" s="159" t="s">
        <v>1135</v>
      </c>
    </row>
    <row r="81" spans="1:7" s="41" customFormat="1">
      <c r="A81" s="151" t="s">
        <v>39</v>
      </c>
      <c r="B81" s="159" t="s">
        <v>3267</v>
      </c>
      <c r="C81" s="729" t="s">
        <v>62</v>
      </c>
      <c r="D81" s="159" t="s">
        <v>1134</v>
      </c>
      <c r="E81" s="170" t="s">
        <v>2094</v>
      </c>
      <c r="F81" s="159" t="s">
        <v>1135</v>
      </c>
    </row>
    <row r="82" spans="1:7" s="846" customFormat="1">
      <c r="A82" s="552" t="s">
        <v>73</v>
      </c>
      <c r="B82" s="546"/>
      <c r="C82" s="581"/>
      <c r="D82" s="546"/>
      <c r="E82" s="582"/>
      <c r="F82" s="546"/>
    </row>
    <row r="83" spans="1:7" s="41" customFormat="1">
      <c r="A83" s="151" t="s">
        <v>41</v>
      </c>
      <c r="B83" s="798" t="s">
        <v>2022</v>
      </c>
      <c r="C83" s="798" t="s">
        <v>69</v>
      </c>
      <c r="D83" s="798" t="s">
        <v>1896</v>
      </c>
      <c r="E83" s="730" t="s">
        <v>2861</v>
      </c>
      <c r="F83" s="37" t="s">
        <v>1897</v>
      </c>
      <c r="G83" s="5"/>
    </row>
    <row r="84" spans="1:7" s="41" customFormat="1">
      <c r="A84" s="151" t="s">
        <v>40</v>
      </c>
      <c r="B84" s="798" t="s">
        <v>2023</v>
      </c>
      <c r="C84" s="798" t="s">
        <v>69</v>
      </c>
      <c r="D84" s="798" t="s">
        <v>1896</v>
      </c>
      <c r="E84" s="730" t="s">
        <v>2861</v>
      </c>
      <c r="F84" s="60" t="s">
        <v>1897</v>
      </c>
      <c r="G84" s="5"/>
    </row>
    <row r="85" spans="1:7" s="41" customFormat="1">
      <c r="A85" s="819" t="s">
        <v>42</v>
      </c>
      <c r="B85" s="160" t="s">
        <v>2143</v>
      </c>
      <c r="C85" s="160" t="s">
        <v>2100</v>
      </c>
      <c r="D85" s="59"/>
      <c r="E85" s="59"/>
      <c r="F85" s="59"/>
      <c r="G85" s="5"/>
    </row>
    <row r="86" spans="1:7" s="41" customFormat="1">
      <c r="A86" s="819" t="s">
        <v>43</v>
      </c>
      <c r="B86" s="160" t="s">
        <v>2143</v>
      </c>
      <c r="C86" s="160" t="s">
        <v>2100</v>
      </c>
      <c r="D86" s="59"/>
      <c r="E86" s="59"/>
      <c r="F86" s="59"/>
      <c r="G86" s="5"/>
    </row>
    <row r="87" spans="1:7" s="2" customFormat="1">
      <c r="A87" s="117" t="s">
        <v>14</v>
      </c>
      <c r="B87" s="113"/>
      <c r="C87" s="107"/>
      <c r="D87" s="113"/>
      <c r="E87" s="113"/>
      <c r="F87" s="113"/>
    </row>
    <row r="88" spans="1:7" s="27" customFormat="1">
      <c r="A88" s="852" t="s">
        <v>3</v>
      </c>
      <c r="B88" s="55" t="s">
        <v>6</v>
      </c>
      <c r="C88" s="853" t="s">
        <v>7</v>
      </c>
      <c r="D88" s="55" t="s">
        <v>8</v>
      </c>
      <c r="E88" s="56" t="s">
        <v>4</v>
      </c>
      <c r="F88" s="55" t="s">
        <v>11</v>
      </c>
    </row>
    <row r="89" spans="1:7" s="31" customFormat="1">
      <c r="A89" s="820" t="s">
        <v>2659</v>
      </c>
      <c r="B89" s="783"/>
      <c r="C89" s="108"/>
      <c r="D89" s="29"/>
      <c r="E89" s="29"/>
      <c r="F89" s="29"/>
    </row>
    <row r="90" spans="1:7">
      <c r="A90" s="151" t="s">
        <v>36</v>
      </c>
      <c r="B90" s="159" t="s">
        <v>1449</v>
      </c>
      <c r="C90" s="159" t="s">
        <v>1</v>
      </c>
      <c r="D90" s="32" t="s">
        <v>2792</v>
      </c>
      <c r="E90" s="51" t="s">
        <v>1451</v>
      </c>
      <c r="F90" s="32" t="s">
        <v>2788</v>
      </c>
    </row>
    <row r="91" spans="1:7">
      <c r="A91" s="151" t="s">
        <v>37</v>
      </c>
      <c r="B91" s="159" t="s">
        <v>1453</v>
      </c>
      <c r="C91" s="33" t="s">
        <v>1</v>
      </c>
      <c r="D91" s="32" t="s">
        <v>2793</v>
      </c>
      <c r="E91" s="51" t="s">
        <v>1451</v>
      </c>
      <c r="F91" s="32" t="s">
        <v>2789</v>
      </c>
    </row>
    <row r="92" spans="1:7">
      <c r="A92" s="151" t="s">
        <v>38</v>
      </c>
      <c r="B92" s="59" t="s">
        <v>3268</v>
      </c>
      <c r="C92" s="914" t="s">
        <v>62</v>
      </c>
      <c r="D92" s="59" t="s">
        <v>1128</v>
      </c>
      <c r="E92" s="60" t="s">
        <v>2093</v>
      </c>
      <c r="F92" s="8" t="s">
        <v>1129</v>
      </c>
    </row>
    <row r="93" spans="1:7">
      <c r="A93" s="151" t="s">
        <v>39</v>
      </c>
      <c r="B93" s="59" t="s">
        <v>3269</v>
      </c>
      <c r="C93" s="914" t="s">
        <v>62</v>
      </c>
      <c r="D93" s="59" t="s">
        <v>1128</v>
      </c>
      <c r="E93" s="60" t="s">
        <v>2093</v>
      </c>
      <c r="F93" s="8" t="s">
        <v>1129</v>
      </c>
    </row>
    <row r="94" spans="1:7" s="846" customFormat="1">
      <c r="A94" s="586" t="s">
        <v>73</v>
      </c>
      <c r="B94" s="546"/>
      <c r="C94" s="581"/>
      <c r="D94" s="546"/>
      <c r="E94" s="582"/>
      <c r="F94" s="546"/>
    </row>
    <row r="95" spans="1:7">
      <c r="A95" s="151" t="s">
        <v>41</v>
      </c>
      <c r="B95" s="59" t="s">
        <v>3284</v>
      </c>
      <c r="C95" s="731" t="s">
        <v>9</v>
      </c>
      <c r="D95" s="59" t="s">
        <v>902</v>
      </c>
      <c r="E95" s="59" t="s">
        <v>2528</v>
      </c>
      <c r="F95" s="831" t="s">
        <v>2822</v>
      </c>
    </row>
    <row r="96" spans="1:7">
      <c r="A96" s="151" t="s">
        <v>40</v>
      </c>
      <c r="B96" s="59" t="s">
        <v>3285</v>
      </c>
      <c r="C96" s="731" t="s">
        <v>9</v>
      </c>
      <c r="D96" s="59" t="s">
        <v>902</v>
      </c>
      <c r="E96" s="59" t="s">
        <v>2528</v>
      </c>
      <c r="F96" s="831" t="s">
        <v>2822</v>
      </c>
    </row>
    <row r="97" spans="1:6" s="41" customFormat="1">
      <c r="A97" s="819" t="s">
        <v>42</v>
      </c>
      <c r="B97" s="156" t="s">
        <v>2140</v>
      </c>
      <c r="C97" s="59" t="s">
        <v>2104</v>
      </c>
      <c r="D97" s="171"/>
      <c r="E97" s="773"/>
      <c r="F97" s="156"/>
    </row>
    <row r="98" spans="1:6" s="41" customFormat="1">
      <c r="A98" s="819" t="s">
        <v>43</v>
      </c>
      <c r="B98" s="156" t="s">
        <v>2140</v>
      </c>
      <c r="C98" s="59" t="s">
        <v>2104</v>
      </c>
      <c r="D98" s="171"/>
      <c r="E98" s="773"/>
      <c r="F98" s="156"/>
    </row>
    <row r="99" spans="1:6" s="31" customFormat="1">
      <c r="A99" s="820" t="s">
        <v>2660</v>
      </c>
      <c r="B99" s="783"/>
      <c r="C99" s="108"/>
      <c r="D99" s="29"/>
      <c r="E99" s="29"/>
      <c r="F99" s="29"/>
    </row>
    <row r="100" spans="1:6" s="41" customFormat="1">
      <c r="A100" s="151" t="s">
        <v>36</v>
      </c>
      <c r="B100" s="59" t="s">
        <v>3270</v>
      </c>
      <c r="C100" s="914" t="s">
        <v>62</v>
      </c>
      <c r="D100" s="59" t="s">
        <v>1131</v>
      </c>
      <c r="E100" s="60" t="s">
        <v>2093</v>
      </c>
      <c r="F100" s="8" t="s">
        <v>1132</v>
      </c>
    </row>
    <row r="101" spans="1:6" s="41" customFormat="1">
      <c r="A101" s="151" t="s">
        <v>37</v>
      </c>
      <c r="B101" s="59" t="s">
        <v>3271</v>
      </c>
      <c r="C101" s="914" t="s">
        <v>62</v>
      </c>
      <c r="D101" s="59" t="s">
        <v>1131</v>
      </c>
      <c r="E101" s="60" t="s">
        <v>2093</v>
      </c>
      <c r="F101" s="8" t="s">
        <v>1132</v>
      </c>
    </row>
    <row r="102" spans="1:6">
      <c r="A102" s="151" t="s">
        <v>38</v>
      </c>
      <c r="B102" s="159" t="s">
        <v>1455</v>
      </c>
      <c r="C102" s="33" t="s">
        <v>1</v>
      </c>
      <c r="D102" s="32" t="s">
        <v>2794</v>
      </c>
      <c r="E102" s="51" t="s">
        <v>1457</v>
      </c>
      <c r="F102" s="32" t="s">
        <v>2790</v>
      </c>
    </row>
    <row r="103" spans="1:6">
      <c r="A103" s="151" t="s">
        <v>39</v>
      </c>
      <c r="B103" s="159" t="s">
        <v>1459</v>
      </c>
      <c r="C103" s="33" t="s">
        <v>1</v>
      </c>
      <c r="D103" s="32" t="s">
        <v>2795</v>
      </c>
      <c r="E103" s="51" t="s">
        <v>1457</v>
      </c>
      <c r="F103" s="32" t="s">
        <v>2791</v>
      </c>
    </row>
    <row r="104" spans="1:6" s="846" customFormat="1">
      <c r="A104" s="552" t="s">
        <v>73</v>
      </c>
      <c r="B104" s="546"/>
      <c r="C104" s="581"/>
      <c r="D104" s="546"/>
      <c r="E104" s="582"/>
      <c r="F104" s="546"/>
    </row>
    <row r="105" spans="1:6">
      <c r="A105" s="151" t="s">
        <v>41</v>
      </c>
      <c r="B105" s="208" t="s">
        <v>3341</v>
      </c>
      <c r="C105" s="208" t="s">
        <v>3313</v>
      </c>
      <c r="D105" s="264" t="s">
        <v>3344</v>
      </c>
      <c r="E105" s="210" t="s">
        <v>3315</v>
      </c>
      <c r="F105" s="211" t="s">
        <v>3340</v>
      </c>
    </row>
    <row r="106" spans="1:6">
      <c r="A106" s="151" t="s">
        <v>40</v>
      </c>
      <c r="B106" s="208" t="s">
        <v>3342</v>
      </c>
      <c r="C106" s="208" t="s">
        <v>3313</v>
      </c>
      <c r="D106" s="264" t="s">
        <v>3344</v>
      </c>
      <c r="E106" s="210" t="s">
        <v>3315</v>
      </c>
      <c r="F106" s="211" t="s">
        <v>3340</v>
      </c>
    </row>
    <row r="107" spans="1:6" s="41" customFormat="1">
      <c r="A107" s="819" t="s">
        <v>42</v>
      </c>
      <c r="B107" s="208" t="s">
        <v>3343</v>
      </c>
      <c r="C107" s="208" t="s">
        <v>3313</v>
      </c>
      <c r="D107" s="264" t="s">
        <v>3344</v>
      </c>
      <c r="E107" s="210" t="s">
        <v>3315</v>
      </c>
      <c r="F107" s="211" t="s">
        <v>3340</v>
      </c>
    </row>
    <row r="108" spans="1:6" s="41" customFormat="1">
      <c r="A108" s="819" t="s">
        <v>43</v>
      </c>
      <c r="B108" s="208" t="s">
        <v>3402</v>
      </c>
      <c r="C108" s="208" t="s">
        <v>3313</v>
      </c>
      <c r="D108" s="264" t="s">
        <v>3344</v>
      </c>
      <c r="E108" s="210" t="s">
        <v>3315</v>
      </c>
      <c r="F108" s="211" t="s">
        <v>3340</v>
      </c>
    </row>
    <row r="109" spans="1:6" s="31" customFormat="1">
      <c r="A109" s="820" t="s">
        <v>2661</v>
      </c>
      <c r="B109" s="783"/>
      <c r="C109" s="108"/>
      <c r="D109" s="29"/>
      <c r="E109" s="29"/>
      <c r="F109" s="29"/>
    </row>
    <row r="110" spans="1:6">
      <c r="A110" s="151" t="s">
        <v>36</v>
      </c>
      <c r="B110" s="33" t="s">
        <v>216</v>
      </c>
      <c r="C110" s="33" t="s">
        <v>177</v>
      </c>
      <c r="D110" s="33" t="s">
        <v>217</v>
      </c>
      <c r="E110" s="51" t="s">
        <v>181</v>
      </c>
      <c r="F110" s="801" t="s">
        <v>218</v>
      </c>
    </row>
    <row r="111" spans="1:6" s="12" customFormat="1">
      <c r="A111" s="893" t="s">
        <v>37</v>
      </c>
      <c r="B111" s="33" t="s">
        <v>219</v>
      </c>
      <c r="C111" s="33" t="s">
        <v>177</v>
      </c>
      <c r="D111" s="33" t="s">
        <v>217</v>
      </c>
      <c r="E111" s="51" t="s">
        <v>181</v>
      </c>
      <c r="F111" s="801" t="s">
        <v>218</v>
      </c>
    </row>
    <row r="112" spans="1:6">
      <c r="A112" s="151" t="s">
        <v>38</v>
      </c>
      <c r="B112" s="8" t="s">
        <v>357</v>
      </c>
      <c r="C112" s="8" t="s">
        <v>20</v>
      </c>
      <c r="D112" s="915" t="s">
        <v>2148</v>
      </c>
      <c r="E112" s="8" t="s">
        <v>2530</v>
      </c>
      <c r="F112" s="916" t="s">
        <v>359</v>
      </c>
    </row>
    <row r="113" spans="1:6">
      <c r="A113" s="151" t="s">
        <v>39</v>
      </c>
      <c r="B113" s="8" t="s">
        <v>360</v>
      </c>
      <c r="C113" s="8" t="s">
        <v>20</v>
      </c>
      <c r="D113" s="909" t="s">
        <v>361</v>
      </c>
      <c r="E113" s="8" t="s">
        <v>2530</v>
      </c>
      <c r="F113" s="916" t="s">
        <v>359</v>
      </c>
    </row>
    <row r="114" spans="1:6" s="846" customFormat="1">
      <c r="A114" s="552" t="s">
        <v>73</v>
      </c>
      <c r="B114" s="546"/>
      <c r="C114" s="551"/>
      <c r="D114" s="582"/>
      <c r="E114" s="850"/>
      <c r="F114" s="546"/>
    </row>
    <row r="115" spans="1:6" s="41" customFormat="1">
      <c r="A115" s="151" t="s">
        <v>41</v>
      </c>
      <c r="B115" s="160" t="s">
        <v>3272</v>
      </c>
      <c r="C115" s="160" t="s">
        <v>62</v>
      </c>
      <c r="D115" s="160" t="s">
        <v>1137</v>
      </c>
      <c r="E115" s="160" t="s">
        <v>2093</v>
      </c>
      <c r="F115" s="160" t="s">
        <v>1138</v>
      </c>
    </row>
    <row r="116" spans="1:6" s="41" customFormat="1">
      <c r="A116" s="151" t="s">
        <v>40</v>
      </c>
      <c r="B116" s="160" t="s">
        <v>3273</v>
      </c>
      <c r="C116" s="160" t="s">
        <v>62</v>
      </c>
      <c r="D116" s="160" t="s">
        <v>1137</v>
      </c>
      <c r="E116" s="160" t="s">
        <v>2093</v>
      </c>
      <c r="F116" s="160" t="s">
        <v>1138</v>
      </c>
    </row>
    <row r="117" spans="1:6" s="41" customFormat="1">
      <c r="A117" s="819" t="s">
        <v>42</v>
      </c>
      <c r="B117" s="160" t="s">
        <v>2144</v>
      </c>
      <c r="C117" s="160" t="s">
        <v>2102</v>
      </c>
      <c r="D117" s="37"/>
      <c r="E117" s="773"/>
      <c r="F117" s="160"/>
    </row>
    <row r="118" spans="1:6" s="41" customFormat="1">
      <c r="A118" s="819" t="s">
        <v>43</v>
      </c>
      <c r="B118" s="160" t="s">
        <v>2144</v>
      </c>
      <c r="C118" s="160" t="s">
        <v>2102</v>
      </c>
      <c r="D118" s="37"/>
      <c r="E118" s="773"/>
      <c r="F118" s="160"/>
    </row>
    <row r="119" spans="1:6" s="31" customFormat="1">
      <c r="A119" s="820" t="s">
        <v>2662</v>
      </c>
      <c r="B119" s="783"/>
      <c r="C119" s="29"/>
      <c r="D119" s="29"/>
      <c r="E119" s="58"/>
      <c r="F119" s="29"/>
    </row>
    <row r="120" spans="1:6" s="41" customFormat="1">
      <c r="A120" s="151" t="s">
        <v>36</v>
      </c>
      <c r="B120" s="156" t="s">
        <v>2146</v>
      </c>
      <c r="C120" s="59" t="s">
        <v>2004</v>
      </c>
      <c r="D120" s="40"/>
      <c r="E120" s="773" t="s">
        <v>1434</v>
      </c>
      <c r="F120" s="33"/>
    </row>
    <row r="121" spans="1:6" s="41" customFormat="1">
      <c r="A121" s="151" t="s">
        <v>37</v>
      </c>
      <c r="B121" s="156" t="s">
        <v>2146</v>
      </c>
      <c r="C121" s="59" t="s">
        <v>2004</v>
      </c>
      <c r="D121" s="40"/>
      <c r="E121" s="773" t="s">
        <v>1434</v>
      </c>
      <c r="F121" s="33"/>
    </row>
    <row r="122" spans="1:6">
      <c r="A122" s="151" t="s">
        <v>38</v>
      </c>
      <c r="B122" s="59" t="s">
        <v>2145</v>
      </c>
      <c r="C122" s="59" t="s">
        <v>2006</v>
      </c>
      <c r="D122" s="40"/>
      <c r="E122" s="67" t="s">
        <v>2007</v>
      </c>
      <c r="F122" s="59"/>
    </row>
    <row r="123" spans="1:6">
      <c r="A123" s="151" t="s">
        <v>39</v>
      </c>
      <c r="B123" s="59" t="s">
        <v>2145</v>
      </c>
      <c r="C123" s="59" t="s">
        <v>2006</v>
      </c>
      <c r="D123" s="40"/>
      <c r="E123" s="67" t="s">
        <v>2007</v>
      </c>
      <c r="F123" s="59"/>
    </row>
    <row r="124" spans="1:6" s="846" customFormat="1">
      <c r="A124" s="552" t="s">
        <v>73</v>
      </c>
      <c r="B124" s="546"/>
      <c r="C124" s="581"/>
      <c r="D124" s="546"/>
      <c r="E124" s="850"/>
      <c r="F124" s="851"/>
    </row>
    <row r="125" spans="1:6" s="41" customFormat="1">
      <c r="A125" s="151" t="s">
        <v>41</v>
      </c>
      <c r="B125" s="40" t="s">
        <v>2118</v>
      </c>
      <c r="C125" s="40" t="s">
        <v>2837</v>
      </c>
      <c r="D125" s="856" t="s">
        <v>2839</v>
      </c>
      <c r="E125" s="79" t="s">
        <v>2123</v>
      </c>
      <c r="F125" s="857" t="s">
        <v>2841</v>
      </c>
    </row>
    <row r="126" spans="1:6" s="41" customFormat="1">
      <c r="A126" s="151" t="s">
        <v>40</v>
      </c>
      <c r="B126" s="40" t="s">
        <v>2119</v>
      </c>
      <c r="C126" s="40" t="s">
        <v>2837</v>
      </c>
      <c r="D126" s="856" t="s">
        <v>2840</v>
      </c>
      <c r="E126" s="79" t="s">
        <v>2123</v>
      </c>
      <c r="F126" s="857" t="s">
        <v>2841</v>
      </c>
    </row>
    <row r="127" spans="1:6" s="41" customFormat="1">
      <c r="A127" s="819" t="s">
        <v>42</v>
      </c>
      <c r="B127" s="40" t="s">
        <v>2118</v>
      </c>
      <c r="C127" s="40" t="s">
        <v>2838</v>
      </c>
      <c r="D127" s="856" t="s">
        <v>2839</v>
      </c>
      <c r="E127" s="79" t="s">
        <v>2123</v>
      </c>
      <c r="F127" s="857" t="s">
        <v>2841</v>
      </c>
    </row>
    <row r="128" spans="1:6" s="41" customFormat="1">
      <c r="A128" s="819" t="s">
        <v>43</v>
      </c>
      <c r="B128" s="40" t="s">
        <v>2119</v>
      </c>
      <c r="C128" s="40" t="s">
        <v>2838</v>
      </c>
      <c r="D128" s="856" t="s">
        <v>2840</v>
      </c>
      <c r="E128" s="79" t="s">
        <v>2123</v>
      </c>
      <c r="F128" s="857" t="s">
        <v>2841</v>
      </c>
    </row>
    <row r="129" spans="1:11" s="31" customFormat="1">
      <c r="A129" s="820" t="s">
        <v>2663</v>
      </c>
      <c r="B129" s="783"/>
      <c r="C129" s="108"/>
      <c r="D129" s="29"/>
      <c r="E129" s="29"/>
      <c r="F129" s="29"/>
    </row>
    <row r="130" spans="1:11">
      <c r="A130" s="151" t="s">
        <v>36</v>
      </c>
      <c r="B130" s="160"/>
      <c r="C130" s="59" t="s">
        <v>2105</v>
      </c>
      <c r="D130" s="160"/>
      <c r="E130" s="160"/>
      <c r="F130" s="918"/>
    </row>
    <row r="131" spans="1:11">
      <c r="A131" s="151" t="s">
        <v>37</v>
      </c>
      <c r="B131" s="934" t="s">
        <v>1195</v>
      </c>
      <c r="C131" s="935" t="s">
        <v>63</v>
      </c>
      <c r="D131" s="732" t="s">
        <v>2848</v>
      </c>
      <c r="E131" s="936" t="s">
        <v>2847</v>
      </c>
      <c r="F131" s="937" t="s">
        <v>2849</v>
      </c>
    </row>
    <row r="132" spans="1:11">
      <c r="A132" s="151" t="s">
        <v>38</v>
      </c>
      <c r="B132" s="59" t="s">
        <v>3286</v>
      </c>
      <c r="C132" s="731" t="s">
        <v>9</v>
      </c>
      <c r="D132" s="59" t="s">
        <v>905</v>
      </c>
      <c r="E132" s="59" t="s">
        <v>2528</v>
      </c>
      <c r="F132" s="919" t="s">
        <v>906</v>
      </c>
    </row>
    <row r="133" spans="1:11">
      <c r="A133" s="151" t="s">
        <v>39</v>
      </c>
      <c r="B133" s="59" t="s">
        <v>3287</v>
      </c>
      <c r="C133" s="731" t="s">
        <v>9</v>
      </c>
      <c r="D133" s="59" t="s">
        <v>905</v>
      </c>
      <c r="E133" s="59" t="s">
        <v>2528</v>
      </c>
      <c r="F133" s="831" t="s">
        <v>906</v>
      </c>
    </row>
    <row r="134" spans="1:11" s="846" customFormat="1">
      <c r="A134" s="552" t="s">
        <v>73</v>
      </c>
    </row>
    <row r="135" spans="1:11">
      <c r="A135" s="151" t="s">
        <v>41</v>
      </c>
      <c r="B135" s="59" t="s">
        <v>3288</v>
      </c>
      <c r="C135" s="731" t="s">
        <v>9</v>
      </c>
      <c r="D135" s="59" t="s">
        <v>909</v>
      </c>
      <c r="E135" s="59" t="s">
        <v>849</v>
      </c>
      <c r="F135" s="831" t="s">
        <v>910</v>
      </c>
      <c r="H135" s="729" t="s">
        <v>62</v>
      </c>
      <c r="I135" s="855" t="s">
        <v>1128</v>
      </c>
      <c r="J135" s="170" t="s">
        <v>2093</v>
      </c>
      <c r="K135" s="159" t="s">
        <v>1129</v>
      </c>
    </row>
    <row r="136" spans="1:11">
      <c r="A136" s="151" t="s">
        <v>40</v>
      </c>
      <c r="B136" s="59" t="s">
        <v>3289</v>
      </c>
      <c r="C136" s="731" t="s">
        <v>9</v>
      </c>
      <c r="D136" s="59" t="s">
        <v>909</v>
      </c>
      <c r="E136" s="59" t="s">
        <v>849</v>
      </c>
      <c r="F136" s="831" t="s">
        <v>910</v>
      </c>
      <c r="H136" s="729" t="s">
        <v>62</v>
      </c>
      <c r="I136" s="855" t="s">
        <v>1128</v>
      </c>
      <c r="J136" s="170" t="s">
        <v>2093</v>
      </c>
      <c r="K136" s="159" t="s">
        <v>1129</v>
      </c>
    </row>
    <row r="137" spans="1:11" s="41" customFormat="1">
      <c r="A137" s="819" t="s">
        <v>42</v>
      </c>
      <c r="B137" s="160" t="s">
        <v>2143</v>
      </c>
      <c r="C137" s="160" t="s">
        <v>2100</v>
      </c>
      <c r="D137" s="858"/>
      <c r="E137" s="59"/>
      <c r="F137" s="79"/>
    </row>
    <row r="138" spans="1:11" s="41" customFormat="1">
      <c r="A138" s="819" t="s">
        <v>43</v>
      </c>
      <c r="B138" s="160" t="s">
        <v>2143</v>
      </c>
      <c r="C138" s="160" t="s">
        <v>2100</v>
      </c>
      <c r="D138" s="858"/>
      <c r="E138" s="59"/>
      <c r="F138" s="79"/>
    </row>
    <row r="139" spans="1:11" s="2" customFormat="1">
      <c r="A139" s="117" t="s">
        <v>15</v>
      </c>
      <c r="B139" s="113"/>
      <c r="C139" s="107"/>
      <c r="D139" s="113"/>
      <c r="E139" s="113"/>
      <c r="F139" s="113"/>
    </row>
    <row r="140" spans="1:11" s="27" customFormat="1">
      <c r="A140" s="852" t="s">
        <v>3</v>
      </c>
      <c r="B140" s="55" t="s">
        <v>6</v>
      </c>
      <c r="C140" s="853" t="s">
        <v>7</v>
      </c>
      <c r="D140" s="55" t="s">
        <v>8</v>
      </c>
      <c r="E140" s="56" t="s">
        <v>4</v>
      </c>
      <c r="F140" s="55" t="s">
        <v>11</v>
      </c>
    </row>
    <row r="141" spans="1:11" s="31" customFormat="1">
      <c r="A141" s="820" t="s">
        <v>2664</v>
      </c>
      <c r="B141" s="783"/>
      <c r="C141" s="108"/>
      <c r="D141" s="29"/>
      <c r="E141" s="29"/>
      <c r="F141" s="29"/>
    </row>
    <row r="142" spans="1:11">
      <c r="A142" s="151" t="s">
        <v>36</v>
      </c>
      <c r="B142" s="159" t="s">
        <v>1464</v>
      </c>
      <c r="C142" s="33" t="s">
        <v>1</v>
      </c>
      <c r="D142" s="38" t="s">
        <v>2796</v>
      </c>
      <c r="E142" s="51" t="s">
        <v>1434</v>
      </c>
      <c r="F142" s="57" t="s">
        <v>2800</v>
      </c>
    </row>
    <row r="143" spans="1:11">
      <c r="A143" s="151" t="s">
        <v>37</v>
      </c>
      <c r="B143" s="159" t="s">
        <v>1467</v>
      </c>
      <c r="C143" s="33" t="s">
        <v>1</v>
      </c>
      <c r="D143" s="43" t="s">
        <v>2797</v>
      </c>
      <c r="E143" s="51" t="s">
        <v>1434</v>
      </c>
      <c r="F143" s="57" t="s">
        <v>1466</v>
      </c>
    </row>
    <row r="144" spans="1:11">
      <c r="A144" s="151" t="s">
        <v>38</v>
      </c>
      <c r="B144" s="159" t="s">
        <v>3274</v>
      </c>
      <c r="C144" s="914" t="s">
        <v>62</v>
      </c>
      <c r="D144" s="59" t="s">
        <v>1143</v>
      </c>
      <c r="E144" s="60" t="s">
        <v>2093</v>
      </c>
      <c r="F144" s="8" t="s">
        <v>1144</v>
      </c>
      <c r="H144" s="848" t="s">
        <v>1131</v>
      </c>
      <c r="I144" s="170" t="s">
        <v>2093</v>
      </c>
      <c r="J144" s="159" t="s">
        <v>1132</v>
      </c>
    </row>
    <row r="145" spans="1:18">
      <c r="A145" s="151" t="s">
        <v>39</v>
      </c>
      <c r="B145" s="159" t="s">
        <v>3275</v>
      </c>
      <c r="C145" s="914" t="s">
        <v>62</v>
      </c>
      <c r="D145" s="59" t="s">
        <v>2842</v>
      </c>
      <c r="E145" s="60" t="s">
        <v>2093</v>
      </c>
      <c r="F145" s="8" t="s">
        <v>1144</v>
      </c>
      <c r="H145" s="848" t="s">
        <v>1131</v>
      </c>
      <c r="I145" s="170" t="s">
        <v>2093</v>
      </c>
      <c r="J145" s="159" t="s">
        <v>1132</v>
      </c>
    </row>
    <row r="146" spans="1:18" s="846" customFormat="1">
      <c r="A146" s="552" t="s">
        <v>73</v>
      </c>
      <c r="B146" s="546"/>
      <c r="C146" s="581"/>
      <c r="D146" s="546"/>
      <c r="E146" s="582"/>
      <c r="F146" s="546"/>
    </row>
    <row r="147" spans="1:18">
      <c r="A147" s="151" t="s">
        <v>41</v>
      </c>
      <c r="B147" s="159" t="s">
        <v>3276</v>
      </c>
      <c r="C147" s="729" t="s">
        <v>62</v>
      </c>
      <c r="D147" s="5" t="s">
        <v>1159</v>
      </c>
      <c r="E147" s="61" t="s">
        <v>2094</v>
      </c>
      <c r="F147" s="53" t="s">
        <v>1160</v>
      </c>
    </row>
    <row r="148" spans="1:18">
      <c r="A148" s="151" t="s">
        <v>40</v>
      </c>
      <c r="B148" s="159" t="s">
        <v>3277</v>
      </c>
      <c r="C148" s="729" t="s">
        <v>62</v>
      </c>
      <c r="D148" s="5" t="s">
        <v>1159</v>
      </c>
      <c r="E148" s="61" t="s">
        <v>2094</v>
      </c>
      <c r="F148" s="53" t="s">
        <v>1160</v>
      </c>
    </row>
    <row r="149" spans="1:18" s="41" customFormat="1">
      <c r="A149" s="819" t="s">
        <v>42</v>
      </c>
      <c r="B149" s="156" t="s">
        <v>2140</v>
      </c>
      <c r="C149" s="59" t="s">
        <v>2104</v>
      </c>
      <c r="D149" s="171"/>
      <c r="E149" s="159"/>
      <c r="F149" s="156"/>
    </row>
    <row r="150" spans="1:18" s="41" customFormat="1">
      <c r="A150" s="819" t="s">
        <v>43</v>
      </c>
      <c r="B150" s="156" t="s">
        <v>2140</v>
      </c>
      <c r="C150" s="59" t="s">
        <v>2104</v>
      </c>
      <c r="D150" s="171"/>
      <c r="E150" s="159"/>
      <c r="F150" s="156"/>
    </row>
    <row r="151" spans="1:18" s="31" customFormat="1">
      <c r="A151" s="820" t="s">
        <v>2665</v>
      </c>
      <c r="B151" s="783"/>
      <c r="C151" s="108"/>
      <c r="D151" s="29"/>
      <c r="E151" s="29"/>
      <c r="F151" s="29"/>
    </row>
    <row r="152" spans="1:18">
      <c r="A152" s="151" t="s">
        <v>36</v>
      </c>
      <c r="B152" s="59" t="s">
        <v>3290</v>
      </c>
      <c r="C152" s="731" t="s">
        <v>9</v>
      </c>
      <c r="D152" s="59" t="s">
        <v>913</v>
      </c>
      <c r="E152" s="59" t="s">
        <v>849</v>
      </c>
      <c r="F152" s="831" t="s">
        <v>2823</v>
      </c>
    </row>
    <row r="153" spans="1:18">
      <c r="A153" s="151" t="s">
        <v>37</v>
      </c>
      <c r="B153" s="59" t="s">
        <v>3291</v>
      </c>
      <c r="C153" s="731" t="s">
        <v>9</v>
      </c>
      <c r="D153" s="59" t="s">
        <v>913</v>
      </c>
      <c r="E153" s="59" t="s">
        <v>849</v>
      </c>
      <c r="F153" s="831" t="s">
        <v>2823</v>
      </c>
    </row>
    <row r="154" spans="1:18">
      <c r="A154" s="151" t="s">
        <v>38</v>
      </c>
      <c r="B154" s="159" t="s">
        <v>1469</v>
      </c>
      <c r="C154" s="33" t="s">
        <v>1</v>
      </c>
      <c r="D154" s="43" t="s">
        <v>2798</v>
      </c>
      <c r="E154" s="51" t="s">
        <v>1451</v>
      </c>
      <c r="F154" s="57" t="s">
        <v>2801</v>
      </c>
    </row>
    <row r="155" spans="1:18">
      <c r="A155" s="151" t="s">
        <v>39</v>
      </c>
      <c r="B155" s="159" t="s">
        <v>1472</v>
      </c>
      <c r="C155" s="33" t="s">
        <v>1</v>
      </c>
      <c r="D155" s="810" t="s">
        <v>2799</v>
      </c>
      <c r="E155" s="51" t="s">
        <v>1451</v>
      </c>
      <c r="F155" s="54" t="s">
        <v>2802</v>
      </c>
    </row>
    <row r="156" spans="1:18" s="846" customFormat="1">
      <c r="A156" s="552" t="s">
        <v>73</v>
      </c>
      <c r="B156" s="546"/>
      <c r="C156" s="581"/>
      <c r="D156" s="546"/>
      <c r="E156" s="582"/>
      <c r="F156" s="546"/>
    </row>
    <row r="157" spans="1:18">
      <c r="A157" s="151" t="s">
        <v>41</v>
      </c>
      <c r="B157" s="725" t="s">
        <v>1198</v>
      </c>
      <c r="C157" s="726" t="s">
        <v>63</v>
      </c>
      <c r="D157" s="727" t="s">
        <v>2850</v>
      </c>
      <c r="E157" s="728" t="s">
        <v>2847</v>
      </c>
      <c r="F157" s="727" t="s">
        <v>1200</v>
      </c>
    </row>
    <row r="158" spans="1:18">
      <c r="A158" s="151" t="s">
        <v>40</v>
      </c>
      <c r="B158" s="33" t="s">
        <v>220</v>
      </c>
      <c r="C158" s="33" t="s">
        <v>177</v>
      </c>
      <c r="D158" s="33" t="s">
        <v>221</v>
      </c>
      <c r="E158" s="51" t="s">
        <v>181</v>
      </c>
      <c r="F158" s="156" t="s">
        <v>222</v>
      </c>
    </row>
    <row r="159" spans="1:18" s="41" customFormat="1">
      <c r="A159" s="819" t="s">
        <v>42</v>
      </c>
      <c r="B159" s="33" t="s">
        <v>223</v>
      </c>
      <c r="C159" s="33" t="s">
        <v>177</v>
      </c>
      <c r="D159" s="33" t="s">
        <v>221</v>
      </c>
      <c r="E159" s="51" t="s">
        <v>181</v>
      </c>
      <c r="F159" s="156" t="s">
        <v>222</v>
      </c>
      <c r="G159" s="5"/>
      <c r="H159" s="5"/>
      <c r="I159" s="5"/>
      <c r="J159" s="5"/>
      <c r="K159" s="5"/>
      <c r="L159" s="5"/>
      <c r="M159" s="5"/>
      <c r="N159" s="5"/>
      <c r="O159" s="5"/>
      <c r="P159" s="5"/>
      <c r="Q159" s="5"/>
      <c r="R159" s="5"/>
    </row>
    <row r="160" spans="1:18" s="41" customFormat="1">
      <c r="A160" s="819" t="s">
        <v>43</v>
      </c>
      <c r="B160" s="160"/>
      <c r="C160" s="59" t="s">
        <v>2105</v>
      </c>
      <c r="D160" s="160"/>
      <c r="E160" s="160"/>
      <c r="F160" s="160"/>
      <c r="G160" s="5"/>
      <c r="H160" s="5"/>
      <c r="I160" s="5"/>
      <c r="J160" s="5"/>
      <c r="K160" s="5"/>
      <c r="L160" s="5"/>
      <c r="M160" s="5"/>
      <c r="N160" s="5"/>
      <c r="O160" s="5"/>
      <c r="P160" s="5"/>
      <c r="Q160" s="5"/>
      <c r="R160" s="5"/>
    </row>
    <row r="161" spans="1:6" s="31" customFormat="1">
      <c r="A161" s="820" t="s">
        <v>2666</v>
      </c>
      <c r="B161" s="783"/>
      <c r="C161" s="108"/>
      <c r="D161" s="29"/>
      <c r="E161" s="29"/>
      <c r="F161" s="29"/>
    </row>
    <row r="162" spans="1:6">
      <c r="A162" s="151" t="s">
        <v>36</v>
      </c>
      <c r="B162" s="798" t="s">
        <v>2024</v>
      </c>
      <c r="C162" s="798" t="s">
        <v>69</v>
      </c>
      <c r="D162" s="798" t="s">
        <v>1898</v>
      </c>
      <c r="E162" s="730" t="s">
        <v>1894</v>
      </c>
      <c r="F162" s="37" t="s">
        <v>1899</v>
      </c>
    </row>
    <row r="163" spans="1:6">
      <c r="A163" s="151" t="s">
        <v>37</v>
      </c>
      <c r="B163" s="798" t="s">
        <v>2025</v>
      </c>
      <c r="C163" s="798" t="s">
        <v>69</v>
      </c>
      <c r="D163" s="798" t="s">
        <v>1898</v>
      </c>
      <c r="E163" s="730" t="s">
        <v>1894</v>
      </c>
      <c r="F163" s="37" t="s">
        <v>1899</v>
      </c>
    </row>
    <row r="164" spans="1:6">
      <c r="A164" s="151" t="s">
        <v>38</v>
      </c>
      <c r="B164" s="287" t="s">
        <v>3403</v>
      </c>
      <c r="C164" s="287" t="s">
        <v>3313</v>
      </c>
      <c r="D164" s="213" t="s">
        <v>3346</v>
      </c>
      <c r="E164" s="210" t="s">
        <v>3315</v>
      </c>
      <c r="F164" s="223" t="s">
        <v>3345</v>
      </c>
    </row>
    <row r="165" spans="1:6">
      <c r="A165" s="151" t="s">
        <v>39</v>
      </c>
      <c r="B165" s="287" t="s">
        <v>3404</v>
      </c>
      <c r="C165" s="287" t="s">
        <v>3313</v>
      </c>
      <c r="D165" s="213" t="s">
        <v>3346</v>
      </c>
      <c r="E165" s="210" t="s">
        <v>3315</v>
      </c>
      <c r="F165" s="223" t="s">
        <v>3345</v>
      </c>
    </row>
    <row r="166" spans="1:6" s="846" customFormat="1">
      <c r="A166" s="552" t="s">
        <v>73</v>
      </c>
      <c r="B166" s="546"/>
      <c r="C166" s="581"/>
      <c r="D166" s="582"/>
      <c r="E166" s="582"/>
      <c r="F166" s="851"/>
    </row>
    <row r="167" spans="1:6">
      <c r="A167" s="151" t="s">
        <v>41</v>
      </c>
      <c r="B167" s="731" t="s">
        <v>3292</v>
      </c>
      <c r="C167" s="731" t="s">
        <v>9</v>
      </c>
      <c r="D167" s="731" t="s">
        <v>922</v>
      </c>
      <c r="E167" s="732" t="s">
        <v>832</v>
      </c>
      <c r="F167" s="791" t="s">
        <v>923</v>
      </c>
    </row>
    <row r="168" spans="1:6">
      <c r="A168" s="893" t="s">
        <v>40</v>
      </c>
      <c r="B168" s="731" t="s">
        <v>3293</v>
      </c>
      <c r="C168" s="731" t="s">
        <v>9</v>
      </c>
      <c r="D168" s="731" t="s">
        <v>922</v>
      </c>
      <c r="E168" s="732" t="s">
        <v>832</v>
      </c>
      <c r="F168" s="791" t="s">
        <v>923</v>
      </c>
    </row>
    <row r="169" spans="1:6">
      <c r="A169" s="819" t="s">
        <v>42</v>
      </c>
      <c r="B169" s="160" t="s">
        <v>2144</v>
      </c>
      <c r="C169" s="160" t="s">
        <v>2102</v>
      </c>
      <c r="D169" s="40"/>
      <c r="E169" s="808"/>
      <c r="F169" s="40"/>
    </row>
    <row r="170" spans="1:6">
      <c r="A170" s="819" t="s">
        <v>43</v>
      </c>
      <c r="B170" s="160" t="s">
        <v>2144</v>
      </c>
      <c r="C170" s="160" t="s">
        <v>2102</v>
      </c>
      <c r="D170" s="40"/>
      <c r="E170" s="808"/>
      <c r="F170" s="40"/>
    </row>
    <row r="171" spans="1:6" s="31" customFormat="1">
      <c r="A171" s="820" t="s">
        <v>2667</v>
      </c>
      <c r="B171" s="783"/>
      <c r="C171" s="108"/>
      <c r="D171" s="29"/>
      <c r="E171" s="58"/>
      <c r="F171" s="29"/>
    </row>
    <row r="172" spans="1:6">
      <c r="A172" s="151" t="s">
        <v>36</v>
      </c>
      <c r="B172" s="156" t="s">
        <v>2146</v>
      </c>
      <c r="C172" s="59" t="s">
        <v>2004</v>
      </c>
      <c r="D172" s="40"/>
      <c r="E172" s="773" t="s">
        <v>1434</v>
      </c>
    </row>
    <row r="173" spans="1:6">
      <c r="A173" s="151" t="s">
        <v>37</v>
      </c>
      <c r="B173" s="156" t="s">
        <v>2146</v>
      </c>
      <c r="C173" s="59" t="s">
        <v>2004</v>
      </c>
      <c r="D173" s="40"/>
      <c r="E173" s="773" t="s">
        <v>1434</v>
      </c>
    </row>
    <row r="174" spans="1:6" s="41" customFormat="1">
      <c r="A174" s="151" t="s">
        <v>38</v>
      </c>
      <c r="B174" s="59" t="s">
        <v>2145</v>
      </c>
      <c r="C174" s="59" t="s">
        <v>2006</v>
      </c>
      <c r="D174" s="40"/>
      <c r="E174" s="67" t="s">
        <v>2007</v>
      </c>
      <c r="F174" s="59"/>
    </row>
    <row r="175" spans="1:6" s="41" customFormat="1">
      <c r="A175" s="151" t="s">
        <v>39</v>
      </c>
      <c r="B175" s="59" t="s">
        <v>2145</v>
      </c>
      <c r="C175" s="59" t="s">
        <v>2006</v>
      </c>
      <c r="D175" s="40"/>
      <c r="E175" s="67" t="s">
        <v>2007</v>
      </c>
      <c r="F175" s="59"/>
    </row>
    <row r="176" spans="1:6" s="846" customFormat="1">
      <c r="A176" s="552" t="s">
        <v>73</v>
      </c>
      <c r="B176" s="546"/>
      <c r="C176" s="581"/>
      <c r="D176" s="582"/>
      <c r="E176" s="850"/>
      <c r="F176" s="851"/>
    </row>
    <row r="177" spans="1:12" s="41" customFormat="1">
      <c r="A177" s="151" t="s">
        <v>41</v>
      </c>
      <c r="B177" s="40" t="s">
        <v>2121</v>
      </c>
      <c r="C177" s="40" t="s">
        <v>2116</v>
      </c>
      <c r="D177" s="40" t="s">
        <v>2803</v>
      </c>
      <c r="E177" s="79" t="s">
        <v>2123</v>
      </c>
      <c r="F177" s="40" t="s">
        <v>2806</v>
      </c>
    </row>
    <row r="178" spans="1:12" s="41" customFormat="1">
      <c r="A178" s="151" t="s">
        <v>40</v>
      </c>
      <c r="B178" s="40" t="s">
        <v>2122</v>
      </c>
      <c r="C178" s="40" t="s">
        <v>2116</v>
      </c>
      <c r="D178" s="40" t="s">
        <v>2804</v>
      </c>
      <c r="E178" s="79" t="s">
        <v>2123</v>
      </c>
      <c r="F178" s="40" t="s">
        <v>2807</v>
      </c>
    </row>
    <row r="179" spans="1:12" s="41" customFormat="1">
      <c r="A179" s="819" t="s">
        <v>42</v>
      </c>
      <c r="B179" s="40" t="s">
        <v>2121</v>
      </c>
      <c r="C179" s="40" t="s">
        <v>2120</v>
      </c>
      <c r="D179" s="40" t="s">
        <v>2805</v>
      </c>
      <c r="E179" s="79" t="s">
        <v>2123</v>
      </c>
      <c r="F179" s="40" t="s">
        <v>2806</v>
      </c>
    </row>
    <row r="180" spans="1:12" s="41" customFormat="1">
      <c r="A180" s="819" t="s">
        <v>43</v>
      </c>
      <c r="B180" s="40" t="s">
        <v>2122</v>
      </c>
      <c r="C180" s="40" t="s">
        <v>2120</v>
      </c>
      <c r="D180" s="40" t="s">
        <v>2804</v>
      </c>
      <c r="E180" s="79" t="s">
        <v>2123</v>
      </c>
      <c r="F180" s="40" t="s">
        <v>2807</v>
      </c>
    </row>
    <row r="181" spans="1:12" s="31" customFormat="1">
      <c r="A181" s="820" t="s">
        <v>2668</v>
      </c>
      <c r="B181" s="783"/>
      <c r="C181" s="108"/>
      <c r="D181" s="29"/>
      <c r="E181" s="29"/>
      <c r="F181" s="65"/>
    </row>
    <row r="182" spans="1:12" ht="16.5" thickBot="1">
      <c r="A182" s="151" t="s">
        <v>36</v>
      </c>
      <c r="B182" s="89" t="s">
        <v>3002</v>
      </c>
      <c r="C182" s="89" t="s">
        <v>2135</v>
      </c>
      <c r="D182" s="89" t="s">
        <v>590</v>
      </c>
      <c r="E182" s="70" t="s">
        <v>3443</v>
      </c>
      <c r="F182" s="867" t="s">
        <v>591</v>
      </c>
    </row>
    <row r="183" spans="1:12" ht="16.5" thickBot="1">
      <c r="A183" s="151" t="s">
        <v>37</v>
      </c>
      <c r="B183" s="89" t="s">
        <v>3003</v>
      </c>
      <c r="C183" s="89" t="s">
        <v>2134</v>
      </c>
      <c r="D183" s="89" t="s">
        <v>590</v>
      </c>
      <c r="E183" s="70" t="s">
        <v>3443</v>
      </c>
      <c r="F183" s="867" t="s">
        <v>591</v>
      </c>
    </row>
    <row r="184" spans="1:12" ht="16.5" thickBot="1">
      <c r="A184" s="151" t="s">
        <v>38</v>
      </c>
      <c r="B184" s="89" t="s">
        <v>3002</v>
      </c>
      <c r="C184" s="89" t="s">
        <v>2135</v>
      </c>
      <c r="D184" s="89" t="s">
        <v>590</v>
      </c>
      <c r="E184" s="70" t="s">
        <v>3443</v>
      </c>
      <c r="F184" s="867" t="s">
        <v>591</v>
      </c>
      <c r="H184" s="159" t="s">
        <v>1161</v>
      </c>
      <c r="I184" s="729" t="s">
        <v>62</v>
      </c>
      <c r="J184" s="848" t="s">
        <v>1137</v>
      </c>
      <c r="K184" s="170" t="s">
        <v>2093</v>
      </c>
      <c r="L184" s="159" t="s">
        <v>1138</v>
      </c>
    </row>
    <row r="185" spans="1:12" ht="16.5" thickBot="1">
      <c r="A185" s="151" t="s">
        <v>39</v>
      </c>
      <c r="B185" s="89" t="s">
        <v>3003</v>
      </c>
      <c r="C185" s="89" t="s">
        <v>2134</v>
      </c>
      <c r="D185" s="89" t="s">
        <v>590</v>
      </c>
      <c r="E185" s="70" t="s">
        <v>3443</v>
      </c>
      <c r="F185" s="867" t="s">
        <v>591</v>
      </c>
      <c r="H185" s="159" t="s">
        <v>2261</v>
      </c>
      <c r="I185" s="729" t="s">
        <v>62</v>
      </c>
      <c r="J185" s="848" t="s">
        <v>1137</v>
      </c>
      <c r="K185" s="170" t="s">
        <v>2093</v>
      </c>
      <c r="L185" s="159" t="s">
        <v>1138</v>
      </c>
    </row>
    <row r="186" spans="1:12" s="846" customFormat="1">
      <c r="A186" s="552" t="s">
        <v>73</v>
      </c>
      <c r="B186" s="546"/>
      <c r="C186" s="581"/>
      <c r="D186" s="546"/>
      <c r="E186" s="582"/>
      <c r="F186" s="546"/>
    </row>
    <row r="187" spans="1:12">
      <c r="A187" s="151" t="s">
        <v>41</v>
      </c>
      <c r="B187" s="59" t="s">
        <v>3278</v>
      </c>
      <c r="C187" s="159" t="s">
        <v>62</v>
      </c>
      <c r="D187" s="159" t="s">
        <v>1150</v>
      </c>
      <c r="E187" s="170" t="s">
        <v>2094</v>
      </c>
      <c r="F187" s="159" t="s">
        <v>1151</v>
      </c>
    </row>
    <row r="188" spans="1:12">
      <c r="A188" s="151" t="s">
        <v>40</v>
      </c>
      <c r="B188" s="59" t="s">
        <v>3279</v>
      </c>
      <c r="C188" s="159" t="s">
        <v>62</v>
      </c>
      <c r="D188" s="159" t="s">
        <v>1150</v>
      </c>
      <c r="E188" s="170" t="s">
        <v>2094</v>
      </c>
      <c r="F188" s="159" t="s">
        <v>1151</v>
      </c>
    </row>
    <row r="189" spans="1:12" s="41" customFormat="1">
      <c r="A189" s="819" t="s">
        <v>42</v>
      </c>
      <c r="B189" s="160" t="s">
        <v>2143</v>
      </c>
      <c r="C189" s="160" t="s">
        <v>2100</v>
      </c>
      <c r="D189" s="59"/>
      <c r="E189" s="59"/>
      <c r="F189" s="59"/>
    </row>
    <row r="190" spans="1:12" s="41" customFormat="1">
      <c r="A190" s="819" t="s">
        <v>43</v>
      </c>
      <c r="B190" s="160" t="s">
        <v>2143</v>
      </c>
      <c r="C190" s="160" t="s">
        <v>2100</v>
      </c>
      <c r="D190" s="59"/>
      <c r="E190" s="59"/>
      <c r="F190" s="59"/>
    </row>
    <row r="191" spans="1:12" s="2" customFormat="1">
      <c r="A191" s="117" t="s">
        <v>16</v>
      </c>
      <c r="B191" s="113"/>
      <c r="C191" s="113"/>
      <c r="D191" s="113"/>
      <c r="E191" s="113"/>
      <c r="F191" s="113"/>
    </row>
    <row r="192" spans="1:12" s="27" customFormat="1">
      <c r="A192" s="852" t="s">
        <v>3</v>
      </c>
      <c r="B192" s="55" t="s">
        <v>6</v>
      </c>
      <c r="C192" s="853" t="s">
        <v>7</v>
      </c>
      <c r="D192" s="55" t="s">
        <v>8</v>
      </c>
      <c r="E192" s="56" t="s">
        <v>4</v>
      </c>
      <c r="F192" s="55" t="s">
        <v>11</v>
      </c>
    </row>
    <row r="193" spans="1:6" s="31" customFormat="1">
      <c r="A193" s="820" t="s">
        <v>2669</v>
      </c>
      <c r="B193" s="783"/>
      <c r="C193" s="108"/>
      <c r="D193" s="29"/>
      <c r="E193" s="29"/>
      <c r="F193" s="29"/>
    </row>
    <row r="194" spans="1:6">
      <c r="A194" s="151" t="s">
        <v>36</v>
      </c>
      <c r="B194" s="296"/>
      <c r="C194" s="296"/>
      <c r="D194" s="228"/>
      <c r="E194" s="296"/>
      <c r="F194" s="228" t="s">
        <v>3348</v>
      </c>
    </row>
    <row r="195" spans="1:6">
      <c r="A195" s="151" t="s">
        <v>37</v>
      </c>
      <c r="B195" s="296"/>
      <c r="C195" s="296"/>
      <c r="D195" s="228"/>
      <c r="E195" s="296"/>
      <c r="F195" s="228" t="s">
        <v>3348</v>
      </c>
    </row>
    <row r="196" spans="1:6">
      <c r="A196" s="151" t="s">
        <v>38</v>
      </c>
      <c r="B196" s="296" t="s">
        <v>3347</v>
      </c>
      <c r="C196" s="296" t="s">
        <v>3350</v>
      </c>
      <c r="D196" s="228" t="s">
        <v>3352</v>
      </c>
      <c r="E196" s="296" t="s">
        <v>3315</v>
      </c>
      <c r="F196" s="228" t="s">
        <v>3348</v>
      </c>
    </row>
    <row r="197" spans="1:6">
      <c r="A197" s="151" t="s">
        <v>39</v>
      </c>
      <c r="B197" s="296" t="s">
        <v>3349</v>
      </c>
      <c r="C197" s="296" t="s">
        <v>3350</v>
      </c>
      <c r="D197" s="228" t="s">
        <v>3352</v>
      </c>
      <c r="E197" s="296" t="s">
        <v>3315</v>
      </c>
      <c r="F197" s="228" t="s">
        <v>3348</v>
      </c>
    </row>
    <row r="198" spans="1:6" s="846" customFormat="1">
      <c r="A198" s="552" t="s">
        <v>73</v>
      </c>
      <c r="B198" s="546"/>
      <c r="C198" s="581"/>
      <c r="D198" s="546"/>
      <c r="E198" s="582"/>
      <c r="F198" s="546"/>
    </row>
    <row r="199" spans="1:6">
      <c r="A199" s="151" t="s">
        <v>41</v>
      </c>
      <c r="B199" s="33" t="s">
        <v>1477</v>
      </c>
      <c r="C199" s="33" t="s">
        <v>1</v>
      </c>
      <c r="D199" s="39" t="s">
        <v>2808</v>
      </c>
      <c r="E199" s="51" t="s">
        <v>1451</v>
      </c>
      <c r="F199" s="39" t="s">
        <v>2812</v>
      </c>
    </row>
    <row r="200" spans="1:6">
      <c r="A200" s="151" t="s">
        <v>40</v>
      </c>
      <c r="B200" s="33" t="s">
        <v>1480</v>
      </c>
      <c r="C200" s="33" t="s">
        <v>1</v>
      </c>
      <c r="D200" s="39" t="s">
        <v>2809</v>
      </c>
      <c r="E200" s="51" t="s">
        <v>1451</v>
      </c>
      <c r="F200" s="39" t="s">
        <v>2813</v>
      </c>
    </row>
    <row r="201" spans="1:6" s="41" customFormat="1">
      <c r="A201" s="819" t="s">
        <v>42</v>
      </c>
      <c r="B201" s="156" t="s">
        <v>2140</v>
      </c>
      <c r="C201" s="59" t="s">
        <v>2104</v>
      </c>
      <c r="D201" s="810"/>
      <c r="E201" s="773"/>
      <c r="F201" s="33"/>
    </row>
    <row r="202" spans="1:6" s="41" customFormat="1">
      <c r="A202" s="819" t="s">
        <v>43</v>
      </c>
      <c r="B202" s="156" t="s">
        <v>2140</v>
      </c>
      <c r="C202" s="59" t="s">
        <v>2104</v>
      </c>
      <c r="D202" s="171"/>
      <c r="E202" s="773"/>
      <c r="F202" s="156"/>
    </row>
    <row r="203" spans="1:6" s="31" customFormat="1">
      <c r="A203" s="820" t="s">
        <v>2670</v>
      </c>
      <c r="B203" s="783"/>
      <c r="C203" s="108"/>
      <c r="D203" s="29"/>
      <c r="E203" s="29"/>
      <c r="F203" s="29"/>
    </row>
    <row r="204" spans="1:6">
      <c r="A204" s="893" t="s">
        <v>36</v>
      </c>
      <c r="B204" s="798" t="s">
        <v>2026</v>
      </c>
      <c r="C204" s="798" t="s">
        <v>69</v>
      </c>
      <c r="D204" s="798" t="s">
        <v>1900</v>
      </c>
      <c r="E204" s="730" t="s">
        <v>1894</v>
      </c>
      <c r="F204" s="37" t="s">
        <v>1901</v>
      </c>
    </row>
    <row r="205" spans="1:6">
      <c r="A205" s="893" t="s">
        <v>37</v>
      </c>
      <c r="B205" s="798" t="s">
        <v>2027</v>
      </c>
      <c r="C205" s="798" t="s">
        <v>69</v>
      </c>
      <c r="D205" s="798" t="s">
        <v>1900</v>
      </c>
      <c r="E205" s="730" t="s">
        <v>1894</v>
      </c>
      <c r="F205" s="37" t="s">
        <v>1901</v>
      </c>
    </row>
    <row r="206" spans="1:6">
      <c r="A206" s="151" t="s">
        <v>38</v>
      </c>
      <c r="B206" s="33" t="s">
        <v>1482</v>
      </c>
      <c r="C206" s="33" t="s">
        <v>1</v>
      </c>
      <c r="D206" s="49" t="s">
        <v>2810</v>
      </c>
      <c r="E206" s="51" t="s">
        <v>1457</v>
      </c>
      <c r="F206" s="39" t="s">
        <v>2814</v>
      </c>
    </row>
    <row r="207" spans="1:6">
      <c r="A207" s="151" t="s">
        <v>39</v>
      </c>
      <c r="B207" s="33" t="s">
        <v>1485</v>
      </c>
      <c r="C207" s="33" t="s">
        <v>1</v>
      </c>
      <c r="D207" s="49" t="s">
        <v>2811</v>
      </c>
      <c r="E207" s="51" t="s">
        <v>1457</v>
      </c>
      <c r="F207" s="39" t="s">
        <v>2815</v>
      </c>
    </row>
    <row r="208" spans="1:6" s="846" customFormat="1">
      <c r="A208" s="552" t="s">
        <v>73</v>
      </c>
      <c r="B208" s="546"/>
      <c r="C208" s="581"/>
      <c r="D208" s="546"/>
      <c r="E208" s="582"/>
      <c r="F208" s="546"/>
    </row>
    <row r="209" spans="1:6">
      <c r="A209" s="151" t="s">
        <v>41</v>
      </c>
      <c r="B209" s="59" t="s">
        <v>1804</v>
      </c>
      <c r="C209" s="59" t="s">
        <v>0</v>
      </c>
      <c r="D209" s="59" t="s">
        <v>1805</v>
      </c>
      <c r="E209" s="735" t="s">
        <v>1766</v>
      </c>
      <c r="F209" s="735" t="s">
        <v>1806</v>
      </c>
    </row>
    <row r="210" spans="1:6">
      <c r="A210" s="151" t="s">
        <v>40</v>
      </c>
      <c r="B210" s="59" t="s">
        <v>1807</v>
      </c>
      <c r="C210" s="59" t="s">
        <v>0</v>
      </c>
      <c r="D210" s="59" t="s">
        <v>1805</v>
      </c>
      <c r="E210" s="735" t="s">
        <v>1766</v>
      </c>
      <c r="F210" s="735" t="s">
        <v>1806</v>
      </c>
    </row>
    <row r="211" spans="1:6" s="41" customFormat="1">
      <c r="A211" s="819" t="s">
        <v>42</v>
      </c>
      <c r="B211" s="33" t="s">
        <v>224</v>
      </c>
      <c r="C211" s="33" t="s">
        <v>177</v>
      </c>
      <c r="D211" s="33" t="s">
        <v>225</v>
      </c>
      <c r="E211" s="51" t="s">
        <v>181</v>
      </c>
      <c r="F211" s="8" t="s">
        <v>226</v>
      </c>
    </row>
    <row r="212" spans="1:6" s="41" customFormat="1">
      <c r="A212" s="819" t="s">
        <v>43</v>
      </c>
      <c r="B212" s="33" t="s">
        <v>227</v>
      </c>
      <c r="C212" s="33" t="s">
        <v>177</v>
      </c>
      <c r="D212" s="33" t="s">
        <v>225</v>
      </c>
      <c r="E212" s="51" t="s">
        <v>181</v>
      </c>
      <c r="F212" s="8" t="s">
        <v>226</v>
      </c>
    </row>
    <row r="213" spans="1:6" s="31" customFormat="1">
      <c r="A213" s="820" t="s">
        <v>2671</v>
      </c>
      <c r="B213" s="783"/>
      <c r="C213" s="108"/>
      <c r="D213" s="29"/>
      <c r="E213" s="29"/>
      <c r="F213" s="29"/>
    </row>
    <row r="214" spans="1:6">
      <c r="A214" s="151" t="s">
        <v>36</v>
      </c>
      <c r="B214" s="82"/>
      <c r="C214" s="59" t="s">
        <v>2105</v>
      </c>
      <c r="D214" s="859"/>
      <c r="E214" s="854"/>
      <c r="F214" s="89"/>
    </row>
    <row r="215" spans="1:6">
      <c r="A215" s="151" t="s">
        <v>37</v>
      </c>
      <c r="B215" s="725" t="s">
        <v>1201</v>
      </c>
      <c r="C215" s="726" t="s">
        <v>63</v>
      </c>
      <c r="D215" s="727" t="s">
        <v>2851</v>
      </c>
      <c r="E215" s="728" t="s">
        <v>2847</v>
      </c>
      <c r="F215" s="860" t="s">
        <v>2852</v>
      </c>
    </row>
    <row r="216" spans="1:6">
      <c r="A216" s="151" t="s">
        <v>38</v>
      </c>
      <c r="B216" s="37" t="s">
        <v>362</v>
      </c>
      <c r="C216" s="8" t="s">
        <v>20</v>
      </c>
      <c r="D216" s="878" t="s">
        <v>363</v>
      </c>
      <c r="E216" s="8" t="s">
        <v>2530</v>
      </c>
      <c r="F216" s="879" t="s">
        <v>364</v>
      </c>
    </row>
    <row r="217" spans="1:6">
      <c r="A217" s="151" t="s">
        <v>39</v>
      </c>
      <c r="B217" s="37" t="s">
        <v>365</v>
      </c>
      <c r="C217" s="8" t="s">
        <v>20</v>
      </c>
      <c r="D217" s="880" t="s">
        <v>366</v>
      </c>
      <c r="E217" s="8" t="s">
        <v>2530</v>
      </c>
      <c r="F217" s="879" t="s">
        <v>364</v>
      </c>
    </row>
    <row r="218" spans="1:6" s="846" customFormat="1">
      <c r="A218" s="552" t="s">
        <v>73</v>
      </c>
      <c r="B218" s="546"/>
      <c r="C218" s="551"/>
      <c r="D218" s="861"/>
      <c r="E218" s="850"/>
      <c r="F218" s="585"/>
    </row>
    <row r="219" spans="1:6" s="41" customFormat="1">
      <c r="A219" s="893" t="s">
        <v>41</v>
      </c>
      <c r="B219" s="59" t="s">
        <v>3294</v>
      </c>
      <c r="C219" s="731" t="s">
        <v>9</v>
      </c>
      <c r="D219" s="59" t="s">
        <v>919</v>
      </c>
      <c r="E219" s="59" t="s">
        <v>849</v>
      </c>
      <c r="F219" s="831" t="s">
        <v>2826</v>
      </c>
    </row>
    <row r="220" spans="1:6" s="41" customFormat="1">
      <c r="A220" s="151" t="s">
        <v>40</v>
      </c>
      <c r="B220" s="59" t="s">
        <v>3292</v>
      </c>
      <c r="C220" s="731" t="s">
        <v>9</v>
      </c>
      <c r="D220" s="59" t="s">
        <v>922</v>
      </c>
      <c r="E220" s="59" t="s">
        <v>2608</v>
      </c>
      <c r="F220" s="831" t="s">
        <v>923</v>
      </c>
    </row>
    <row r="221" spans="1:6" s="41" customFormat="1">
      <c r="A221" s="819" t="s">
        <v>42</v>
      </c>
      <c r="B221" s="160" t="s">
        <v>2144</v>
      </c>
      <c r="C221" s="160" t="s">
        <v>2102</v>
      </c>
      <c r="D221" s="802"/>
      <c r="E221" s="773"/>
      <c r="F221" s="79"/>
    </row>
    <row r="222" spans="1:6" s="41" customFormat="1">
      <c r="A222" s="819" t="s">
        <v>43</v>
      </c>
      <c r="B222" s="160" t="s">
        <v>2144</v>
      </c>
      <c r="C222" s="160" t="s">
        <v>2102</v>
      </c>
      <c r="D222" s="802"/>
      <c r="E222" s="773"/>
      <c r="F222" s="79"/>
    </row>
    <row r="223" spans="1:6" s="31" customFormat="1">
      <c r="A223" s="820" t="s">
        <v>2672</v>
      </c>
      <c r="B223" s="783"/>
      <c r="C223" s="108"/>
      <c r="D223" s="29"/>
      <c r="E223" s="58"/>
      <c r="F223" s="29"/>
    </row>
    <row r="224" spans="1:6">
      <c r="A224" s="151" t="s">
        <v>36</v>
      </c>
      <c r="B224" s="156" t="s">
        <v>2146</v>
      </c>
      <c r="C224" s="59" t="s">
        <v>2004</v>
      </c>
      <c r="D224" s="40"/>
      <c r="E224" s="773" t="s">
        <v>1434</v>
      </c>
      <c r="F224" s="8"/>
    </row>
    <row r="225" spans="1:8">
      <c r="A225" s="151" t="s">
        <v>37</v>
      </c>
      <c r="B225" s="156" t="s">
        <v>2146</v>
      </c>
      <c r="C225" s="59" t="s">
        <v>2004</v>
      </c>
      <c r="D225" s="40"/>
      <c r="E225" s="773" t="s">
        <v>1434</v>
      </c>
      <c r="F225" s="8"/>
    </row>
    <row r="226" spans="1:8">
      <c r="A226" s="151" t="s">
        <v>38</v>
      </c>
      <c r="B226" s="59" t="s">
        <v>2145</v>
      </c>
      <c r="C226" s="59" t="s">
        <v>2006</v>
      </c>
      <c r="D226" s="40"/>
      <c r="E226" s="67" t="s">
        <v>2007</v>
      </c>
      <c r="F226" s="59"/>
    </row>
    <row r="227" spans="1:8">
      <c r="A227" s="151" t="s">
        <v>39</v>
      </c>
      <c r="B227" s="59" t="s">
        <v>2145</v>
      </c>
      <c r="C227" s="59" t="s">
        <v>2006</v>
      </c>
      <c r="D227" s="40"/>
      <c r="E227" s="67" t="s">
        <v>2007</v>
      </c>
      <c r="F227" s="59"/>
    </row>
    <row r="228" spans="1:8" s="846" customFormat="1">
      <c r="A228" s="552" t="s">
        <v>73</v>
      </c>
      <c r="B228" s="546"/>
      <c r="C228" s="581"/>
      <c r="D228" s="862"/>
      <c r="E228" s="850"/>
      <c r="F228" s="585"/>
    </row>
    <row r="229" spans="1:8" s="41" customFormat="1">
      <c r="A229" s="151" t="s">
        <v>41</v>
      </c>
      <c r="B229" s="40" t="s">
        <v>2124</v>
      </c>
      <c r="C229" s="40" t="s">
        <v>2116</v>
      </c>
      <c r="D229" s="40" t="s">
        <v>2816</v>
      </c>
      <c r="E229" s="79" t="s">
        <v>2123</v>
      </c>
      <c r="F229" s="40" t="s">
        <v>2818</v>
      </c>
    </row>
    <row r="230" spans="1:8" s="41" customFormat="1">
      <c r="A230" s="151" t="s">
        <v>40</v>
      </c>
      <c r="B230" s="40" t="s">
        <v>2125</v>
      </c>
      <c r="C230" s="40" t="s">
        <v>2116</v>
      </c>
      <c r="D230" s="40" t="s">
        <v>2817</v>
      </c>
      <c r="E230" s="79" t="s">
        <v>2123</v>
      </c>
      <c r="F230" s="40" t="s">
        <v>2819</v>
      </c>
    </row>
    <row r="231" spans="1:8" s="41" customFormat="1">
      <c r="A231" s="819" t="s">
        <v>42</v>
      </c>
      <c r="B231" s="40" t="s">
        <v>2124</v>
      </c>
      <c r="C231" s="40" t="s">
        <v>2120</v>
      </c>
      <c r="D231" s="40" t="s">
        <v>2816</v>
      </c>
      <c r="E231" s="79" t="s">
        <v>2123</v>
      </c>
      <c r="F231" s="40" t="s">
        <v>2818</v>
      </c>
    </row>
    <row r="232" spans="1:8" s="41" customFormat="1">
      <c r="A232" s="819" t="s">
        <v>43</v>
      </c>
      <c r="B232" s="40" t="s">
        <v>2125</v>
      </c>
      <c r="C232" s="40" t="s">
        <v>2120</v>
      </c>
      <c r="D232" s="40" t="s">
        <v>2817</v>
      </c>
      <c r="E232" s="79" t="s">
        <v>2123</v>
      </c>
      <c r="F232" s="40" t="s">
        <v>2819</v>
      </c>
    </row>
    <row r="233" spans="1:8" s="31" customFormat="1">
      <c r="A233" s="820" t="s">
        <v>2673</v>
      </c>
      <c r="B233" s="783"/>
      <c r="C233" s="108"/>
      <c r="D233" s="29"/>
      <c r="E233" s="29"/>
      <c r="F233" s="29"/>
    </row>
    <row r="234" spans="1:8" ht="16.5" thickBot="1">
      <c r="A234" s="151" t="s">
        <v>36</v>
      </c>
      <c r="B234" s="926" t="s">
        <v>3004</v>
      </c>
      <c r="C234" s="926" t="s">
        <v>2135</v>
      </c>
      <c r="D234" s="927" t="s">
        <v>592</v>
      </c>
      <c r="E234" s="70" t="s">
        <v>542</v>
      </c>
      <c r="F234" s="867" t="s">
        <v>593</v>
      </c>
    </row>
    <row r="235" spans="1:8" ht="16.5" thickBot="1">
      <c r="A235" s="151" t="s">
        <v>37</v>
      </c>
      <c r="B235" s="40" t="s">
        <v>3005</v>
      </c>
      <c r="C235" s="40" t="s">
        <v>2134</v>
      </c>
      <c r="D235" s="79" t="s">
        <v>592</v>
      </c>
      <c r="E235" s="70" t="s">
        <v>542</v>
      </c>
      <c r="F235" s="867" t="s">
        <v>593</v>
      </c>
    </row>
    <row r="236" spans="1:8" ht="16.5" thickBot="1">
      <c r="A236" s="151" t="s">
        <v>38</v>
      </c>
      <c r="B236" s="926" t="s">
        <v>3004</v>
      </c>
      <c r="C236" s="926" t="s">
        <v>2135</v>
      </c>
      <c r="D236" s="927" t="s">
        <v>592</v>
      </c>
      <c r="E236" s="70" t="s">
        <v>542</v>
      </c>
      <c r="F236" s="867" t="s">
        <v>593</v>
      </c>
    </row>
    <row r="237" spans="1:8" ht="16.5" thickBot="1">
      <c r="A237" s="151" t="s">
        <v>39</v>
      </c>
      <c r="B237" s="40" t="s">
        <v>3005</v>
      </c>
      <c r="C237" s="40" t="s">
        <v>2134</v>
      </c>
      <c r="D237" s="79" t="s">
        <v>592</v>
      </c>
      <c r="E237" s="70" t="s">
        <v>542</v>
      </c>
      <c r="F237" s="867" t="s">
        <v>593</v>
      </c>
    </row>
    <row r="238" spans="1:8" s="846" customFormat="1">
      <c r="A238" s="552" t="s">
        <v>73</v>
      </c>
      <c r="B238" s="863"/>
      <c r="C238" s="864"/>
      <c r="D238" s="863"/>
      <c r="E238" s="583"/>
      <c r="F238" s="546"/>
    </row>
    <row r="239" spans="1:8" s="41" customFormat="1">
      <c r="A239" s="151" t="s">
        <v>41</v>
      </c>
      <c r="B239" s="159" t="s">
        <v>3280</v>
      </c>
      <c r="C239" s="729" t="s">
        <v>62</v>
      </c>
      <c r="D239" s="159" t="s">
        <v>1153</v>
      </c>
      <c r="E239" s="170" t="s">
        <v>2093</v>
      </c>
      <c r="F239" s="159" t="s">
        <v>1154</v>
      </c>
      <c r="G239" s="5"/>
      <c r="H239" s="5"/>
    </row>
    <row r="240" spans="1:8" s="41" customFormat="1">
      <c r="A240" s="151" t="s">
        <v>40</v>
      </c>
      <c r="B240" s="159" t="s">
        <v>3281</v>
      </c>
      <c r="C240" s="729" t="s">
        <v>62</v>
      </c>
      <c r="D240" s="159" t="s">
        <v>1153</v>
      </c>
      <c r="E240" s="170" t="s">
        <v>2093</v>
      </c>
      <c r="F240" s="159" t="s">
        <v>1154</v>
      </c>
      <c r="G240" s="5"/>
      <c r="H240" s="5"/>
    </row>
    <row r="241" spans="1:6" s="41" customFormat="1">
      <c r="A241" s="819" t="s">
        <v>42</v>
      </c>
      <c r="B241" s="160" t="s">
        <v>2143</v>
      </c>
      <c r="C241" s="160" t="s">
        <v>2100</v>
      </c>
      <c r="D241" s="59"/>
      <c r="E241" s="59"/>
      <c r="F241" s="59"/>
    </row>
    <row r="242" spans="1:6" s="41" customFormat="1">
      <c r="A242" s="819" t="s">
        <v>43</v>
      </c>
      <c r="B242" s="160" t="s">
        <v>2143</v>
      </c>
      <c r="C242" s="160" t="s">
        <v>2100</v>
      </c>
      <c r="D242" s="140"/>
      <c r="E242" s="59"/>
      <c r="F242" s="159"/>
    </row>
    <row r="243" spans="1:6" s="2" customFormat="1">
      <c r="A243" s="117" t="s">
        <v>17</v>
      </c>
      <c r="B243" s="113"/>
      <c r="C243" s="107"/>
      <c r="D243" s="113"/>
      <c r="E243" s="113"/>
      <c r="F243" s="113"/>
    </row>
    <row r="244" spans="1:6" s="27" customFormat="1">
      <c r="A244" s="852" t="s">
        <v>3</v>
      </c>
      <c r="B244" s="55" t="s">
        <v>6</v>
      </c>
      <c r="C244" s="853" t="s">
        <v>7</v>
      </c>
      <c r="D244" s="55" t="s">
        <v>8</v>
      </c>
      <c r="E244" s="56" t="s">
        <v>4</v>
      </c>
      <c r="F244" s="55" t="s">
        <v>11</v>
      </c>
    </row>
    <row r="245" spans="1:6" s="31" customFormat="1">
      <c r="A245" s="820" t="s">
        <v>2674</v>
      </c>
      <c r="B245" s="783"/>
      <c r="C245" s="108"/>
      <c r="D245" s="29"/>
      <c r="E245" s="29"/>
      <c r="F245" s="29"/>
    </row>
    <row r="246" spans="1:6">
      <c r="A246" s="151" t="s">
        <v>36</v>
      </c>
      <c r="B246" s="296"/>
      <c r="C246" s="296"/>
      <c r="D246" s="228"/>
      <c r="E246" s="296"/>
      <c r="F246" s="228" t="s">
        <v>3348</v>
      </c>
    </row>
    <row r="247" spans="1:6">
      <c r="A247" s="151" t="s">
        <v>37</v>
      </c>
      <c r="B247" s="296"/>
      <c r="C247" s="296"/>
      <c r="D247" s="228"/>
      <c r="E247" s="296"/>
      <c r="F247" s="228" t="s">
        <v>3348</v>
      </c>
    </row>
    <row r="248" spans="1:6">
      <c r="A248" s="8" t="s">
        <v>38</v>
      </c>
      <c r="B248" s="296" t="s">
        <v>3347</v>
      </c>
      <c r="C248" s="296" t="s">
        <v>3351</v>
      </c>
      <c r="D248" s="228" t="s">
        <v>3352</v>
      </c>
      <c r="E248" s="296" t="s">
        <v>3315</v>
      </c>
      <c r="F248" s="228" t="s">
        <v>3348</v>
      </c>
    </row>
    <row r="249" spans="1:6">
      <c r="A249" s="8" t="s">
        <v>39</v>
      </c>
      <c r="B249" s="296" t="s">
        <v>3349</v>
      </c>
      <c r="C249" s="296" t="s">
        <v>3351</v>
      </c>
      <c r="D249" s="228" t="s">
        <v>3352</v>
      </c>
      <c r="E249" s="296" t="s">
        <v>3315</v>
      </c>
      <c r="F249" s="228" t="s">
        <v>3348</v>
      </c>
    </row>
    <row r="250" spans="1:6" s="846" customFormat="1">
      <c r="A250" s="552" t="s">
        <v>73</v>
      </c>
      <c r="B250" s="546"/>
      <c r="C250" s="581"/>
      <c r="D250" s="546"/>
      <c r="E250" s="582"/>
      <c r="F250" s="546"/>
    </row>
    <row r="251" spans="1:6">
      <c r="A251" s="151" t="s">
        <v>41</v>
      </c>
      <c r="B251" s="920" t="s">
        <v>2136</v>
      </c>
      <c r="C251" s="920" t="s">
        <v>0</v>
      </c>
      <c r="D251" s="920" t="s">
        <v>1805</v>
      </c>
      <c r="E251" s="921" t="s">
        <v>1766</v>
      </c>
      <c r="F251" s="921" t="s">
        <v>1806</v>
      </c>
    </row>
    <row r="252" spans="1:6">
      <c r="A252" s="151" t="s">
        <v>40</v>
      </c>
      <c r="B252" s="59" t="s">
        <v>1810</v>
      </c>
      <c r="C252" s="59" t="s">
        <v>0</v>
      </c>
      <c r="D252" s="59" t="s">
        <v>1808</v>
      </c>
      <c r="E252" s="735" t="s">
        <v>1766</v>
      </c>
      <c r="F252" s="735" t="s">
        <v>1809</v>
      </c>
    </row>
    <row r="253" spans="1:6" s="41" customFormat="1">
      <c r="A253" s="819" t="s">
        <v>42</v>
      </c>
      <c r="B253" s="156" t="s">
        <v>2140</v>
      </c>
      <c r="C253" s="59" t="s">
        <v>2104</v>
      </c>
      <c r="D253" s="171"/>
      <c r="E253" s="773"/>
      <c r="F253" s="160"/>
    </row>
    <row r="254" spans="1:6" s="41" customFormat="1">
      <c r="A254" s="819" t="s">
        <v>43</v>
      </c>
      <c r="B254" s="156" t="s">
        <v>2140</v>
      </c>
      <c r="C254" s="59" t="s">
        <v>2104</v>
      </c>
      <c r="D254" s="171"/>
      <c r="E254" s="773"/>
      <c r="F254" s="160"/>
    </row>
    <row r="255" spans="1:6" s="31" customFormat="1">
      <c r="A255" s="820" t="s">
        <v>2675</v>
      </c>
      <c r="B255" s="783"/>
      <c r="C255" s="108"/>
      <c r="D255" s="29"/>
      <c r="E255" s="29"/>
      <c r="F255" s="29"/>
    </row>
    <row r="256" spans="1:6">
      <c r="A256" s="151" t="s">
        <v>36</v>
      </c>
      <c r="B256" s="40"/>
      <c r="C256" s="59" t="s">
        <v>2105</v>
      </c>
      <c r="D256" s="40"/>
      <c r="E256" s="79"/>
      <c r="F256" s="795"/>
    </row>
    <row r="257" spans="1:6">
      <c r="A257" s="151" t="s">
        <v>37</v>
      </c>
      <c r="B257" s="59" t="s">
        <v>3293</v>
      </c>
      <c r="C257" s="731" t="s">
        <v>9</v>
      </c>
      <c r="D257" s="59" t="s">
        <v>922</v>
      </c>
      <c r="E257" s="59" t="s">
        <v>2608</v>
      </c>
      <c r="F257" s="831" t="s">
        <v>923</v>
      </c>
    </row>
    <row r="258" spans="1:6">
      <c r="A258" s="151" t="s">
        <v>38</v>
      </c>
      <c r="B258" s="59" t="s">
        <v>3295</v>
      </c>
      <c r="C258" s="731" t="s">
        <v>9</v>
      </c>
      <c r="D258" s="59" t="s">
        <v>926</v>
      </c>
      <c r="E258" s="59" t="s">
        <v>2608</v>
      </c>
      <c r="F258" s="831" t="s">
        <v>927</v>
      </c>
    </row>
    <row r="259" spans="1:6">
      <c r="A259" s="151" t="s">
        <v>39</v>
      </c>
      <c r="B259" s="59" t="s">
        <v>3296</v>
      </c>
      <c r="C259" s="731" t="s">
        <v>9</v>
      </c>
      <c r="D259" s="59" t="s">
        <v>926</v>
      </c>
      <c r="E259" s="59" t="s">
        <v>2608</v>
      </c>
      <c r="F259" s="831" t="s">
        <v>927</v>
      </c>
    </row>
    <row r="260" spans="1:6" s="846" customFormat="1">
      <c r="A260" s="552" t="s">
        <v>73</v>
      </c>
      <c r="B260" s="546"/>
      <c r="C260" s="581"/>
      <c r="D260" s="546"/>
      <c r="E260" s="582"/>
      <c r="F260" s="546"/>
    </row>
    <row r="261" spans="1:6">
      <c r="A261" s="151" t="s">
        <v>41</v>
      </c>
      <c r="B261" s="734" t="s">
        <v>2126</v>
      </c>
      <c r="C261" s="734" t="s">
        <v>2128</v>
      </c>
      <c r="D261" s="866" t="s">
        <v>916</v>
      </c>
      <c r="E261" s="789" t="s">
        <v>2824</v>
      </c>
      <c r="F261" s="832" t="s">
        <v>2825</v>
      </c>
    </row>
    <row r="262" spans="1:6">
      <c r="A262" s="151" t="s">
        <v>40</v>
      </c>
      <c r="B262" s="734" t="s">
        <v>2147</v>
      </c>
      <c r="C262" s="734" t="s">
        <v>2128</v>
      </c>
      <c r="D262" s="866" t="s">
        <v>916</v>
      </c>
      <c r="E262" s="789" t="s">
        <v>2824</v>
      </c>
      <c r="F262" s="832" t="s">
        <v>2825</v>
      </c>
    </row>
    <row r="263" spans="1:6" s="41" customFormat="1">
      <c r="A263" s="819" t="s">
        <v>42</v>
      </c>
      <c r="B263" s="734" t="s">
        <v>2126</v>
      </c>
      <c r="C263" s="734" t="s">
        <v>2129</v>
      </c>
      <c r="D263" s="866" t="s">
        <v>916</v>
      </c>
      <c r="E263" s="789" t="s">
        <v>2824</v>
      </c>
      <c r="F263" s="832" t="s">
        <v>2825</v>
      </c>
    </row>
    <row r="264" spans="1:6" s="41" customFormat="1">
      <c r="A264" s="819" t="s">
        <v>43</v>
      </c>
      <c r="B264" s="734" t="s">
        <v>2147</v>
      </c>
      <c r="C264" s="734" t="s">
        <v>2129</v>
      </c>
      <c r="D264" s="866" t="s">
        <v>916</v>
      </c>
      <c r="E264" s="789" t="s">
        <v>2824</v>
      </c>
      <c r="F264" s="832" t="s">
        <v>2825</v>
      </c>
    </row>
    <row r="265" spans="1:6" s="31" customFormat="1">
      <c r="A265" s="820" t="s">
        <v>2676</v>
      </c>
      <c r="B265" s="783"/>
      <c r="C265" s="108"/>
      <c r="D265" s="29"/>
      <c r="E265" s="29"/>
      <c r="F265" s="29"/>
    </row>
    <row r="266" spans="1:6">
      <c r="A266" s="151" t="s">
        <v>36</v>
      </c>
      <c r="B266" s="159" t="s">
        <v>220</v>
      </c>
      <c r="C266" s="159" t="s">
        <v>2133</v>
      </c>
      <c r="D266" s="159" t="s">
        <v>2844</v>
      </c>
      <c r="E266" s="170" t="s">
        <v>181</v>
      </c>
      <c r="F266" s="848" t="s">
        <v>230</v>
      </c>
    </row>
    <row r="267" spans="1:6">
      <c r="A267" s="151" t="s">
        <v>37</v>
      </c>
      <c r="B267" s="159" t="s">
        <v>223</v>
      </c>
      <c r="C267" s="159" t="s">
        <v>2133</v>
      </c>
      <c r="D267" s="159" t="s">
        <v>2844</v>
      </c>
      <c r="E267" s="170" t="s">
        <v>181</v>
      </c>
      <c r="F267" s="848" t="s">
        <v>230</v>
      </c>
    </row>
    <row r="268" spans="1:6">
      <c r="A268" s="151" t="s">
        <v>38</v>
      </c>
      <c r="B268" s="37" t="s">
        <v>367</v>
      </c>
      <c r="C268" s="8" t="s">
        <v>20</v>
      </c>
      <c r="D268" s="880" t="s">
        <v>368</v>
      </c>
      <c r="E268" s="8" t="s">
        <v>2530</v>
      </c>
      <c r="F268" s="8" t="s">
        <v>369</v>
      </c>
    </row>
    <row r="269" spans="1:6">
      <c r="A269" s="151" t="s">
        <v>39</v>
      </c>
      <c r="B269" s="37" t="s">
        <v>370</v>
      </c>
      <c r="C269" s="8" t="s">
        <v>20</v>
      </c>
      <c r="D269" s="878" t="s">
        <v>371</v>
      </c>
      <c r="E269" s="8" t="s">
        <v>2530</v>
      </c>
      <c r="F269" s="879" t="s">
        <v>372</v>
      </c>
    </row>
    <row r="270" spans="1:6" s="846" customFormat="1">
      <c r="A270" s="552" t="s">
        <v>73</v>
      </c>
      <c r="B270" s="862"/>
      <c r="C270" s="862"/>
      <c r="D270" s="862"/>
      <c r="E270" s="862"/>
      <c r="F270" s="862"/>
    </row>
    <row r="271" spans="1:6" s="41" customFormat="1">
      <c r="A271" s="151" t="s">
        <v>41</v>
      </c>
      <c r="B271" s="59" t="s">
        <v>3297</v>
      </c>
      <c r="C271" s="731" t="s">
        <v>9</v>
      </c>
      <c r="D271" s="59" t="s">
        <v>934</v>
      </c>
      <c r="E271" s="59" t="s">
        <v>2608</v>
      </c>
      <c r="F271" s="831" t="s">
        <v>2827</v>
      </c>
    </row>
    <row r="272" spans="1:6" s="41" customFormat="1">
      <c r="A272" s="151" t="s">
        <v>40</v>
      </c>
      <c r="B272" s="59" t="s">
        <v>3298</v>
      </c>
      <c r="C272" s="731" t="s">
        <v>9</v>
      </c>
      <c r="D272" s="59" t="s">
        <v>934</v>
      </c>
      <c r="E272" s="59" t="s">
        <v>2608</v>
      </c>
      <c r="F272" s="831" t="s">
        <v>2827</v>
      </c>
    </row>
    <row r="273" spans="1:6" s="41" customFormat="1">
      <c r="A273" s="819" t="s">
        <v>42</v>
      </c>
      <c r="B273" s="160" t="s">
        <v>2144</v>
      </c>
      <c r="C273" s="160" t="s">
        <v>2102</v>
      </c>
      <c r="D273" s="159"/>
      <c r="E273" s="773"/>
      <c r="F273" s="159"/>
    </row>
    <row r="274" spans="1:6" s="41" customFormat="1">
      <c r="A274" s="819" t="s">
        <v>43</v>
      </c>
      <c r="B274" s="160" t="s">
        <v>2144</v>
      </c>
      <c r="C274" s="160" t="s">
        <v>2102</v>
      </c>
      <c r="D274" s="865"/>
      <c r="E274" s="773"/>
      <c r="F274" s="865"/>
    </row>
    <row r="275" spans="1:6" s="31" customFormat="1">
      <c r="A275" s="820" t="s">
        <v>2677</v>
      </c>
      <c r="B275" s="783"/>
      <c r="C275" s="109"/>
      <c r="D275" s="29"/>
      <c r="E275" s="29"/>
      <c r="F275" s="29"/>
    </row>
    <row r="276" spans="1:6">
      <c r="A276" s="151" t="s">
        <v>36</v>
      </c>
      <c r="B276" s="156" t="s">
        <v>2146</v>
      </c>
      <c r="C276" s="59" t="s">
        <v>2004</v>
      </c>
      <c r="D276" s="40"/>
      <c r="E276" s="773" t="s">
        <v>1434</v>
      </c>
      <c r="F276" s="8"/>
    </row>
    <row r="277" spans="1:6">
      <c r="A277" s="151" t="s">
        <v>37</v>
      </c>
      <c r="B277" s="156" t="s">
        <v>2146</v>
      </c>
      <c r="C277" s="59" t="s">
        <v>2004</v>
      </c>
      <c r="D277" s="40"/>
      <c r="E277" s="773" t="s">
        <v>1434</v>
      </c>
    </row>
    <row r="278" spans="1:6">
      <c r="A278" s="151" t="s">
        <v>38</v>
      </c>
      <c r="B278" s="59" t="s">
        <v>2145</v>
      </c>
      <c r="C278" s="59" t="s">
        <v>2006</v>
      </c>
      <c r="D278" s="40"/>
      <c r="E278" s="67" t="s">
        <v>2007</v>
      </c>
      <c r="F278" s="59"/>
    </row>
    <row r="279" spans="1:6">
      <c r="A279" s="151" t="s">
        <v>39</v>
      </c>
      <c r="B279" s="59" t="s">
        <v>2145</v>
      </c>
      <c r="C279" s="59" t="s">
        <v>2006</v>
      </c>
      <c r="D279" s="40"/>
      <c r="E279" s="67" t="s">
        <v>2007</v>
      </c>
      <c r="F279" s="59"/>
    </row>
    <row r="280" spans="1:6" s="846" customFormat="1">
      <c r="A280" s="552" t="s">
        <v>73</v>
      </c>
      <c r="B280" s="546"/>
      <c r="C280" s="584"/>
      <c r="D280" s="546"/>
      <c r="E280" s="582"/>
      <c r="F280" s="585"/>
    </row>
    <row r="281" spans="1:6">
      <c r="A281" s="151" t="s">
        <v>41</v>
      </c>
      <c r="B281" s="40" t="s">
        <v>2110</v>
      </c>
      <c r="C281" s="40" t="s">
        <v>2837</v>
      </c>
      <c r="D281" s="795" t="s">
        <v>3446</v>
      </c>
      <c r="E281" s="79" t="s">
        <v>1447</v>
      </c>
      <c r="F281" s="40" t="s">
        <v>2820</v>
      </c>
    </row>
    <row r="282" spans="1:6">
      <c r="A282" s="151" t="s">
        <v>40</v>
      </c>
      <c r="B282" s="40" t="s">
        <v>2113</v>
      </c>
      <c r="C282" s="40" t="s">
        <v>2837</v>
      </c>
      <c r="D282" s="795" t="s">
        <v>3447</v>
      </c>
      <c r="E282" s="79" t="s">
        <v>1447</v>
      </c>
      <c r="F282" s="40" t="s">
        <v>2821</v>
      </c>
    </row>
    <row r="283" spans="1:6" s="41" customFormat="1">
      <c r="A283" s="819" t="s">
        <v>42</v>
      </c>
      <c r="B283" s="40" t="s">
        <v>2110</v>
      </c>
      <c r="C283" s="40" t="s">
        <v>2838</v>
      </c>
      <c r="D283" s="795" t="s">
        <v>3446</v>
      </c>
      <c r="E283" s="79" t="s">
        <v>1447</v>
      </c>
      <c r="F283" s="40" t="s">
        <v>2820</v>
      </c>
    </row>
    <row r="284" spans="1:6" s="41" customFormat="1">
      <c r="A284" s="819" t="s">
        <v>43</v>
      </c>
      <c r="B284" s="40" t="s">
        <v>2113</v>
      </c>
      <c r="C284" s="40" t="s">
        <v>2838</v>
      </c>
      <c r="D284" s="795" t="s">
        <v>3447</v>
      </c>
      <c r="E284" s="79" t="s">
        <v>1447</v>
      </c>
      <c r="F284" s="40" t="s">
        <v>2821</v>
      </c>
    </row>
    <row r="285" spans="1:6" s="31" customFormat="1">
      <c r="A285" s="820" t="s">
        <v>2678</v>
      </c>
      <c r="B285" s="783"/>
      <c r="C285" s="108"/>
      <c r="D285" s="29"/>
      <c r="E285" s="29"/>
      <c r="F285" s="29"/>
    </row>
    <row r="286" spans="1:6">
      <c r="A286" s="893" t="s">
        <v>36</v>
      </c>
      <c r="B286" s="64" t="s">
        <v>2032</v>
      </c>
      <c r="C286" s="64" t="s">
        <v>72</v>
      </c>
      <c r="D286" s="85" t="s">
        <v>1915</v>
      </c>
      <c r="E286" s="64" t="s">
        <v>1916</v>
      </c>
      <c r="F286" s="64" t="s">
        <v>1917</v>
      </c>
    </row>
    <row r="287" spans="1:6">
      <c r="A287" s="893" t="s">
        <v>37</v>
      </c>
      <c r="B287" s="64" t="s">
        <v>2033</v>
      </c>
      <c r="C287" s="64" t="s">
        <v>72</v>
      </c>
      <c r="D287" s="917" t="s">
        <v>1918</v>
      </c>
      <c r="E287" s="64" t="s">
        <v>1916</v>
      </c>
      <c r="F287" s="64" t="s">
        <v>1919</v>
      </c>
    </row>
    <row r="288" spans="1:6">
      <c r="A288" s="151" t="s">
        <v>38</v>
      </c>
      <c r="B288" s="798" t="s">
        <v>2028</v>
      </c>
      <c r="C288" s="798" t="s">
        <v>69</v>
      </c>
      <c r="D288" s="798" t="s">
        <v>1902</v>
      </c>
      <c r="E288" s="730" t="s">
        <v>1894</v>
      </c>
      <c r="F288" s="37" t="s">
        <v>1903</v>
      </c>
    </row>
    <row r="289" spans="1:7">
      <c r="A289" s="151" t="s">
        <v>39</v>
      </c>
      <c r="B289" s="798" t="s">
        <v>2029</v>
      </c>
      <c r="C289" s="798" t="s">
        <v>69</v>
      </c>
      <c r="D289" s="798" t="s">
        <v>1902</v>
      </c>
      <c r="E289" s="730" t="s">
        <v>1894</v>
      </c>
      <c r="F289" s="37" t="s">
        <v>1903</v>
      </c>
    </row>
    <row r="290" spans="1:7" s="846" customFormat="1">
      <c r="A290" s="552" t="s">
        <v>73</v>
      </c>
      <c r="B290" s="546"/>
      <c r="C290" s="584"/>
      <c r="D290" s="546"/>
      <c r="E290" s="582"/>
      <c r="F290" s="585"/>
    </row>
    <row r="291" spans="1:7" s="41" customFormat="1">
      <c r="A291" s="893" t="s">
        <v>41</v>
      </c>
      <c r="B291" s="40"/>
      <c r="C291" s="59" t="s">
        <v>2105</v>
      </c>
      <c r="D291" s="40"/>
      <c r="E291" s="79"/>
      <c r="F291" s="795"/>
      <c r="G291" s="5"/>
    </row>
    <row r="292" spans="1:7" s="41" customFormat="1">
      <c r="A292" s="893" t="s">
        <v>40</v>
      </c>
      <c r="B292" s="40"/>
      <c r="C292" s="59" t="s">
        <v>2105</v>
      </c>
      <c r="D292" s="40"/>
      <c r="E292" s="79"/>
      <c r="F292" s="795"/>
      <c r="G292" s="5"/>
    </row>
    <row r="293" spans="1:7" s="41" customFormat="1">
      <c r="A293" s="819" t="s">
        <v>42</v>
      </c>
      <c r="B293" s="160" t="s">
        <v>2143</v>
      </c>
      <c r="C293" s="160" t="s">
        <v>2100</v>
      </c>
      <c r="D293" s="59"/>
      <c r="E293" s="59"/>
      <c r="F293" s="59"/>
    </row>
    <row r="294" spans="1:7" s="41" customFormat="1">
      <c r="A294" s="819" t="s">
        <v>43</v>
      </c>
      <c r="B294" s="160" t="s">
        <v>2143</v>
      </c>
      <c r="C294" s="160" t="s">
        <v>2100</v>
      </c>
      <c r="D294" s="59"/>
      <c r="E294" s="59"/>
      <c r="F294" s="59"/>
    </row>
    <row r="295" spans="1:7" s="2" customFormat="1">
      <c r="A295" s="117" t="s">
        <v>18</v>
      </c>
      <c r="B295" s="113"/>
      <c r="C295" s="107"/>
      <c r="D295" s="113"/>
      <c r="E295" s="113"/>
      <c r="F295" s="113"/>
    </row>
    <row r="296" spans="1:7" s="27" customFormat="1">
      <c r="A296" s="868" t="s">
        <v>3</v>
      </c>
      <c r="B296" s="25" t="s">
        <v>6</v>
      </c>
      <c r="C296" s="845" t="s">
        <v>7</v>
      </c>
      <c r="D296" s="25" t="s">
        <v>8</v>
      </c>
      <c r="E296" s="26" t="s">
        <v>4</v>
      </c>
      <c r="F296" s="25" t="s">
        <v>11</v>
      </c>
    </row>
    <row r="297" spans="1:7" s="31" customFormat="1">
      <c r="A297" s="783" t="s">
        <v>2679</v>
      </c>
      <c r="B297" s="65"/>
      <c r="C297" s="65"/>
      <c r="D297" s="65"/>
      <c r="E297" s="65"/>
    </row>
    <row r="298" spans="1:7">
      <c r="A298" s="877" t="s">
        <v>36</v>
      </c>
      <c r="B298" s="160"/>
      <c r="C298" s="59" t="s">
        <v>2105</v>
      </c>
      <c r="D298" s="59"/>
      <c r="E298" s="60"/>
    </row>
    <row r="299" spans="1:7" s="12" customFormat="1">
      <c r="A299" s="893" t="s">
        <v>37</v>
      </c>
      <c r="B299" s="938" t="s">
        <v>1203</v>
      </c>
      <c r="C299" s="935" t="s">
        <v>63</v>
      </c>
      <c r="D299" s="732" t="s">
        <v>2853</v>
      </c>
      <c r="E299" s="936" t="s">
        <v>2847</v>
      </c>
      <c r="F299" s="732" t="s">
        <v>2854</v>
      </c>
    </row>
    <row r="300" spans="1:7">
      <c r="A300" s="151" t="s">
        <v>38</v>
      </c>
      <c r="B300" s="59" t="s">
        <v>3299</v>
      </c>
      <c r="C300" s="731" t="s">
        <v>9</v>
      </c>
      <c r="D300" s="59" t="s">
        <v>938</v>
      </c>
      <c r="E300" s="59" t="s">
        <v>2608</v>
      </c>
      <c r="F300" s="831" t="s">
        <v>2827</v>
      </c>
    </row>
    <row r="301" spans="1:7">
      <c r="A301" s="151" t="s">
        <v>39</v>
      </c>
      <c r="B301" s="59" t="s">
        <v>3300</v>
      </c>
      <c r="C301" s="731" t="s">
        <v>9</v>
      </c>
      <c r="D301" s="59" t="s">
        <v>938</v>
      </c>
      <c r="E301" s="59" t="s">
        <v>2608</v>
      </c>
      <c r="F301" s="831" t="s">
        <v>2827</v>
      </c>
    </row>
    <row r="302" spans="1:7" s="846" customFormat="1">
      <c r="A302" s="552" t="s">
        <v>73</v>
      </c>
      <c r="B302" s="546"/>
      <c r="C302" s="584"/>
      <c r="D302" s="862"/>
      <c r="E302" s="582"/>
      <c r="F302" s="585"/>
    </row>
    <row r="303" spans="1:7">
      <c r="A303" s="151" t="s">
        <v>41</v>
      </c>
      <c r="B303" s="59" t="s">
        <v>2145</v>
      </c>
      <c r="C303" s="59" t="s">
        <v>2006</v>
      </c>
      <c r="D303" s="40"/>
      <c r="E303" s="67" t="s">
        <v>2007</v>
      </c>
      <c r="F303" s="59"/>
    </row>
    <row r="304" spans="1:7">
      <c r="A304" s="151" t="s">
        <v>40</v>
      </c>
      <c r="B304" s="59" t="s">
        <v>2145</v>
      </c>
      <c r="C304" s="59" t="s">
        <v>2006</v>
      </c>
      <c r="D304" s="40"/>
      <c r="E304" s="67" t="s">
        <v>2007</v>
      </c>
      <c r="F304" s="59"/>
    </row>
    <row r="305" spans="1:6" s="41" customFormat="1">
      <c r="A305" s="819" t="s">
        <v>42</v>
      </c>
      <c r="B305" s="40" t="s">
        <v>2083</v>
      </c>
      <c r="C305" s="82" t="s">
        <v>3445</v>
      </c>
      <c r="D305" s="40" t="s">
        <v>1165</v>
      </c>
      <c r="E305" s="79" t="s">
        <v>2092</v>
      </c>
      <c r="F305" s="795"/>
    </row>
    <row r="306" spans="1:6" s="41" customFormat="1">
      <c r="A306" s="819" t="s">
        <v>43</v>
      </c>
      <c r="B306" s="40" t="s">
        <v>2084</v>
      </c>
      <c r="C306" s="82" t="s">
        <v>3445</v>
      </c>
      <c r="D306" s="40" t="s">
        <v>1165</v>
      </c>
      <c r="E306" s="79" t="s">
        <v>2092</v>
      </c>
      <c r="F306" s="795"/>
    </row>
    <row r="307" spans="1:6" s="31" customFormat="1">
      <c r="A307" s="820" t="s">
        <v>2680</v>
      </c>
      <c r="B307" s="814"/>
      <c r="C307" s="922"/>
      <c r="D307" s="166"/>
      <c r="E307" s="166"/>
      <c r="F307" s="166"/>
    </row>
    <row r="308" spans="1:6">
      <c r="A308" s="151" t="s">
        <v>36</v>
      </c>
      <c r="B308" s="798" t="s">
        <v>2030</v>
      </c>
      <c r="C308" s="798" t="s">
        <v>69</v>
      </c>
      <c r="D308" s="798" t="s">
        <v>1904</v>
      </c>
      <c r="E308" s="730" t="s">
        <v>1894</v>
      </c>
      <c r="F308" s="37" t="s">
        <v>1905</v>
      </c>
    </row>
    <row r="309" spans="1:6" s="12" customFormat="1">
      <c r="A309" s="893" t="s">
        <v>37</v>
      </c>
      <c r="B309" s="67" t="s">
        <v>2031</v>
      </c>
      <c r="C309" s="67" t="s">
        <v>69</v>
      </c>
      <c r="D309" s="67" t="s">
        <v>1904</v>
      </c>
      <c r="E309" s="941" t="s">
        <v>1894</v>
      </c>
      <c r="F309" s="37" t="s">
        <v>1905</v>
      </c>
    </row>
    <row r="310" spans="1:6">
      <c r="A310" s="151" t="s">
        <v>38</v>
      </c>
      <c r="B310" s="33" t="s">
        <v>231</v>
      </c>
      <c r="C310" s="33" t="s">
        <v>177</v>
      </c>
      <c r="D310" s="33" t="s">
        <v>232</v>
      </c>
      <c r="E310" s="51" t="s">
        <v>181</v>
      </c>
      <c r="F310" s="156" t="s">
        <v>233</v>
      </c>
    </row>
    <row r="311" spans="1:6">
      <c r="A311" s="151" t="s">
        <v>39</v>
      </c>
      <c r="B311" s="33" t="s">
        <v>234</v>
      </c>
      <c r="C311" s="33" t="s">
        <v>177</v>
      </c>
      <c r="D311" s="33" t="s">
        <v>232</v>
      </c>
      <c r="E311" s="51" t="s">
        <v>181</v>
      </c>
      <c r="F311" s="156" t="s">
        <v>233</v>
      </c>
    </row>
    <row r="312" spans="1:6" s="846" customFormat="1">
      <c r="A312" s="552" t="s">
        <v>73</v>
      </c>
      <c r="B312" s="546"/>
      <c r="C312" s="863"/>
      <c r="D312" s="862"/>
      <c r="E312" s="582"/>
      <c r="F312" s="585"/>
    </row>
    <row r="313" spans="1:6">
      <c r="A313" s="151" t="s">
        <v>41</v>
      </c>
      <c r="B313" s="59" t="s">
        <v>3301</v>
      </c>
      <c r="C313" s="731" t="s">
        <v>9</v>
      </c>
      <c r="D313" s="59" t="s">
        <v>941</v>
      </c>
      <c r="E313" s="59" t="s">
        <v>2608</v>
      </c>
      <c r="F313" s="831" t="s">
        <v>2828</v>
      </c>
    </row>
    <row r="314" spans="1:6">
      <c r="A314" s="151" t="s">
        <v>40</v>
      </c>
      <c r="B314" s="59" t="s">
        <v>3302</v>
      </c>
      <c r="C314" s="731" t="s">
        <v>9</v>
      </c>
      <c r="D314" s="59" t="s">
        <v>941</v>
      </c>
      <c r="E314" s="59" t="s">
        <v>2608</v>
      </c>
      <c r="F314" s="831" t="s">
        <v>2828</v>
      </c>
    </row>
    <row r="315" spans="1:6" s="41" customFormat="1">
      <c r="A315" s="819" t="s">
        <v>42</v>
      </c>
      <c r="B315" s="160" t="s">
        <v>2144</v>
      </c>
      <c r="C315" s="160" t="s">
        <v>2102</v>
      </c>
      <c r="D315" s="147"/>
      <c r="E315" s="773"/>
      <c r="F315" s="160"/>
    </row>
    <row r="316" spans="1:6" s="41" customFormat="1">
      <c r="A316" s="819" t="s">
        <v>43</v>
      </c>
      <c r="B316" s="160" t="s">
        <v>2144</v>
      </c>
      <c r="C316" s="160" t="s">
        <v>2102</v>
      </c>
      <c r="D316" s="147"/>
      <c r="E316" s="773"/>
      <c r="F316" s="160"/>
    </row>
    <row r="317" spans="1:6" s="31" customFormat="1">
      <c r="A317" s="820" t="s">
        <v>2681</v>
      </c>
      <c r="B317" s="783"/>
      <c r="C317" s="109"/>
      <c r="D317" s="29"/>
      <c r="E317" s="29"/>
      <c r="F317" s="29"/>
    </row>
    <row r="318" spans="1:6">
      <c r="A318" s="151" t="s">
        <v>36</v>
      </c>
      <c r="B318" s="156"/>
      <c r="C318" s="59"/>
      <c r="D318" s="40"/>
      <c r="E318" s="773"/>
      <c r="F318" s="159"/>
    </row>
    <row r="319" spans="1:6">
      <c r="A319" s="151" t="s">
        <v>37</v>
      </c>
      <c r="B319" s="156"/>
      <c r="C319" s="59"/>
      <c r="D319" s="40"/>
      <c r="E319" s="773"/>
      <c r="F319" s="159"/>
    </row>
    <row r="320" spans="1:6">
      <c r="A320" s="151" t="s">
        <v>38</v>
      </c>
      <c r="B320" s="8" t="s">
        <v>373</v>
      </c>
      <c r="C320" s="8" t="s">
        <v>20</v>
      </c>
      <c r="D320" s="880" t="s">
        <v>374</v>
      </c>
      <c r="E320" s="8" t="s">
        <v>2530</v>
      </c>
      <c r="F320" s="8" t="s">
        <v>375</v>
      </c>
    </row>
    <row r="321" spans="1:6">
      <c r="A321" s="151" t="s">
        <v>39</v>
      </c>
      <c r="B321" s="8" t="s">
        <v>376</v>
      </c>
      <c r="C321" s="8" t="s">
        <v>20</v>
      </c>
      <c r="D321" s="880" t="s">
        <v>377</v>
      </c>
      <c r="E321" s="8" t="s">
        <v>2530</v>
      </c>
      <c r="F321" s="8" t="s">
        <v>375</v>
      </c>
    </row>
    <row r="322" spans="1:6" s="846" customFormat="1">
      <c r="A322" s="552" t="s">
        <v>73</v>
      </c>
      <c r="B322" s="546"/>
      <c r="C322" s="584"/>
      <c r="D322" s="582"/>
      <c r="E322" s="850"/>
      <c r="F322" s="582"/>
    </row>
    <row r="323" spans="1:6" s="41" customFormat="1">
      <c r="A323" s="151" t="s">
        <v>41</v>
      </c>
      <c r="B323" s="866" t="s">
        <v>2150</v>
      </c>
      <c r="C323" s="734" t="s">
        <v>2152</v>
      </c>
      <c r="D323" s="866" t="s">
        <v>2830</v>
      </c>
      <c r="E323" s="881" t="s">
        <v>2831</v>
      </c>
      <c r="F323" s="809" t="s">
        <v>2832</v>
      </c>
    </row>
    <row r="324" spans="1:6" s="41" customFormat="1">
      <c r="A324" s="151" t="s">
        <v>40</v>
      </c>
      <c r="B324" s="866" t="s">
        <v>2151</v>
      </c>
      <c r="C324" s="734" t="s">
        <v>2152</v>
      </c>
      <c r="D324" s="866" t="s">
        <v>2830</v>
      </c>
      <c r="E324" s="881" t="s">
        <v>2831</v>
      </c>
      <c r="F324" s="809" t="s">
        <v>2832</v>
      </c>
    </row>
    <row r="325" spans="1:6" s="41" customFormat="1">
      <c r="A325" s="819" t="s">
        <v>42</v>
      </c>
      <c r="B325" s="866" t="s">
        <v>2150</v>
      </c>
      <c r="C325" s="734" t="s">
        <v>2153</v>
      </c>
      <c r="D325" s="866" t="s">
        <v>2830</v>
      </c>
      <c r="E325" s="881" t="s">
        <v>2831</v>
      </c>
      <c r="F325" s="809" t="s">
        <v>2832</v>
      </c>
    </row>
    <row r="326" spans="1:6" s="41" customFormat="1">
      <c r="A326" s="819" t="s">
        <v>43</v>
      </c>
      <c r="B326" s="866" t="s">
        <v>2151</v>
      </c>
      <c r="C326" s="734" t="s">
        <v>2153</v>
      </c>
      <c r="D326" s="866" t="s">
        <v>2830</v>
      </c>
      <c r="E326" s="881" t="s">
        <v>2831</v>
      </c>
      <c r="F326" s="809" t="s">
        <v>2832</v>
      </c>
    </row>
    <row r="327" spans="1:6" s="31" customFormat="1">
      <c r="A327" s="820" t="s">
        <v>2682</v>
      </c>
      <c r="B327" s="65"/>
      <c r="C327" s="869"/>
      <c r="D327" s="65"/>
      <c r="E327" s="65"/>
      <c r="F327" s="65"/>
    </row>
    <row r="328" spans="1:6">
      <c r="A328" s="151" t="s">
        <v>36</v>
      </c>
      <c r="B328" s="156" t="s">
        <v>2146</v>
      </c>
      <c r="C328" s="976" t="s">
        <v>2004</v>
      </c>
      <c r="D328" s="85"/>
      <c r="E328" s="773" t="s">
        <v>1434</v>
      </c>
      <c r="F328" s="64"/>
    </row>
    <row r="329" spans="1:6">
      <c r="A329" s="151" t="s">
        <v>37</v>
      </c>
      <c r="B329" s="156" t="s">
        <v>2146</v>
      </c>
      <c r="C329" s="976" t="s">
        <v>2004</v>
      </c>
      <c r="D329" s="917"/>
      <c r="E329" s="773" t="s">
        <v>1434</v>
      </c>
      <c r="F329" s="64"/>
    </row>
    <row r="330" spans="1:6" ht="16.5" thickBot="1">
      <c r="A330" s="151" t="s">
        <v>38</v>
      </c>
      <c r="B330" s="926" t="s">
        <v>3001</v>
      </c>
      <c r="C330" s="926" t="s">
        <v>2135</v>
      </c>
      <c r="D330" s="928" t="s">
        <v>594</v>
      </c>
      <c r="E330" s="79" t="s">
        <v>3444</v>
      </c>
      <c r="F330" s="867" t="s">
        <v>595</v>
      </c>
    </row>
    <row r="331" spans="1:6" ht="16.5" thickBot="1">
      <c r="A331" s="151" t="s">
        <v>39</v>
      </c>
      <c r="B331" s="40" t="s">
        <v>3006</v>
      </c>
      <c r="C331" s="40" t="s">
        <v>2134</v>
      </c>
      <c r="D331" s="872" t="s">
        <v>594</v>
      </c>
      <c r="E331" s="79" t="s">
        <v>3444</v>
      </c>
      <c r="F331" s="867" t="s">
        <v>595</v>
      </c>
    </row>
    <row r="332" spans="1:6" s="846" customFormat="1">
      <c r="A332" s="552" t="s">
        <v>73</v>
      </c>
      <c r="B332" s="546"/>
      <c r="C332" s="584"/>
      <c r="D332" s="870"/>
      <c r="E332" s="582"/>
      <c r="F332" s="585"/>
    </row>
    <row r="333" spans="1:6">
      <c r="A333" s="151" t="s">
        <v>41</v>
      </c>
      <c r="B333" s="978" t="s">
        <v>3347</v>
      </c>
      <c r="C333" s="978" t="s">
        <v>3353</v>
      </c>
      <c r="D333" s="977" t="s">
        <v>3352</v>
      </c>
      <c r="E333" s="978" t="s">
        <v>3315</v>
      </c>
      <c r="F333" s="795"/>
    </row>
    <row r="334" spans="1:6">
      <c r="A334" s="151" t="s">
        <v>40</v>
      </c>
      <c r="B334" s="978" t="s">
        <v>3349</v>
      </c>
      <c r="C334" s="978" t="s">
        <v>3353</v>
      </c>
      <c r="D334" s="977" t="s">
        <v>3352</v>
      </c>
      <c r="E334" s="978" t="s">
        <v>3315</v>
      </c>
      <c r="F334" s="795"/>
    </row>
    <row r="335" spans="1:6">
      <c r="A335" s="151" t="s">
        <v>42</v>
      </c>
      <c r="B335" s="160" t="s">
        <v>2143</v>
      </c>
      <c r="C335" s="160" t="s">
        <v>2100</v>
      </c>
      <c r="D335" s="59"/>
      <c r="E335" s="59"/>
      <c r="F335" s="59"/>
    </row>
    <row r="336" spans="1:6">
      <c r="A336" s="151" t="s">
        <v>43</v>
      </c>
      <c r="B336" s="160" t="s">
        <v>2143</v>
      </c>
      <c r="C336" s="160" t="s">
        <v>2100</v>
      </c>
      <c r="D336" s="59"/>
      <c r="E336" s="59"/>
      <c r="F336" s="59"/>
    </row>
    <row r="337" spans="1:10" s="31" customFormat="1">
      <c r="A337" s="820" t="s">
        <v>2683</v>
      </c>
      <c r="B337" s="783"/>
      <c r="C337" s="109"/>
      <c r="D337" s="29"/>
      <c r="E337" s="29"/>
      <c r="F337" s="29"/>
    </row>
    <row r="338" spans="1:10">
      <c r="A338" s="151" t="s">
        <v>36</v>
      </c>
      <c r="B338" s="923"/>
      <c r="C338" s="920" t="s">
        <v>2105</v>
      </c>
      <c r="D338" s="920"/>
      <c r="E338" s="924"/>
      <c r="F338" s="925"/>
    </row>
    <row r="339" spans="1:10">
      <c r="A339" s="151" t="s">
        <v>37</v>
      </c>
      <c r="B339" s="59" t="s">
        <v>1813</v>
      </c>
      <c r="C339" s="59" t="s">
        <v>0</v>
      </c>
      <c r="D339" s="59" t="s">
        <v>1811</v>
      </c>
      <c r="E339" s="735" t="s">
        <v>1766</v>
      </c>
      <c r="F339" s="735" t="s">
        <v>1812</v>
      </c>
    </row>
    <row r="340" spans="1:10">
      <c r="A340" s="151" t="s">
        <v>38</v>
      </c>
      <c r="B340" s="59" t="s">
        <v>1814</v>
      </c>
      <c r="C340" s="59" t="s">
        <v>0</v>
      </c>
      <c r="D340" s="59" t="s">
        <v>1811</v>
      </c>
      <c r="E340" s="735" t="s">
        <v>1766</v>
      </c>
      <c r="F340" s="735" t="s">
        <v>1812</v>
      </c>
    </row>
    <row r="341" spans="1:10">
      <c r="A341" s="151" t="s">
        <v>39</v>
      </c>
      <c r="B341" s="59" t="s">
        <v>1815</v>
      </c>
      <c r="C341" s="59" t="s">
        <v>0</v>
      </c>
      <c r="D341" s="59" t="s">
        <v>1811</v>
      </c>
      <c r="E341" s="735" t="s">
        <v>1766</v>
      </c>
      <c r="F341" s="735" t="s">
        <v>1812</v>
      </c>
    </row>
    <row r="342" spans="1:10" s="846" customFormat="1">
      <c r="A342" s="552" t="s">
        <v>73</v>
      </c>
      <c r="B342" s="863"/>
      <c r="C342" s="864"/>
      <c r="D342" s="863"/>
      <c r="E342" s="583"/>
      <c r="F342" s="546"/>
    </row>
    <row r="343" spans="1:10" s="41" customFormat="1">
      <c r="A343" s="151" t="s">
        <v>41</v>
      </c>
      <c r="B343" s="64" t="s">
        <v>2034</v>
      </c>
      <c r="C343" s="64" t="s">
        <v>72</v>
      </c>
      <c r="D343" s="917" t="s">
        <v>1920</v>
      </c>
      <c r="E343" s="64" t="s">
        <v>1916</v>
      </c>
      <c r="F343" s="64" t="s">
        <v>1921</v>
      </c>
      <c r="G343" s="5"/>
      <c r="H343" s="5"/>
      <c r="I343" s="5"/>
      <c r="J343" s="5"/>
    </row>
    <row r="344" spans="1:10" s="41" customFormat="1">
      <c r="A344" s="151" t="s">
        <v>40</v>
      </c>
      <c r="B344" s="64" t="s">
        <v>2035</v>
      </c>
      <c r="C344" s="64" t="s">
        <v>72</v>
      </c>
      <c r="D344" s="64" t="s">
        <v>1922</v>
      </c>
      <c r="E344" s="64" t="s">
        <v>1916</v>
      </c>
      <c r="F344" s="64" t="s">
        <v>1923</v>
      </c>
      <c r="G344" s="5"/>
      <c r="H344" s="5"/>
      <c r="I344" s="5"/>
      <c r="J344" s="5"/>
    </row>
    <row r="345" spans="1:10" s="41" customFormat="1">
      <c r="A345" s="819" t="s">
        <v>42</v>
      </c>
      <c r="B345" s="156"/>
      <c r="C345" s="920" t="s">
        <v>2105</v>
      </c>
      <c r="D345" s="171"/>
      <c r="E345" s="160"/>
      <c r="F345" s="160"/>
      <c r="G345" s="5"/>
      <c r="H345" s="5"/>
      <c r="I345" s="5"/>
      <c r="J345" s="5"/>
    </row>
    <row r="346" spans="1:10" s="41" customFormat="1">
      <c r="A346" s="819" t="s">
        <v>43</v>
      </c>
      <c r="B346" s="156"/>
      <c r="C346" s="920" t="s">
        <v>2105</v>
      </c>
      <c r="D346" s="171"/>
      <c r="E346" s="160"/>
      <c r="F346" s="160"/>
      <c r="G346" s="5"/>
      <c r="H346" s="5"/>
      <c r="I346" s="5"/>
      <c r="J346" s="5"/>
    </row>
    <row r="347" spans="1:10" s="2" customFormat="1">
      <c r="A347" s="117" t="s">
        <v>19</v>
      </c>
      <c r="B347" s="113"/>
      <c r="C347" s="107"/>
      <c r="D347" s="113"/>
      <c r="E347" s="113"/>
      <c r="F347" s="113"/>
    </row>
    <row r="348" spans="1:10" s="27" customFormat="1">
      <c r="A348" s="868" t="s">
        <v>3</v>
      </c>
      <c r="B348" s="25" t="s">
        <v>6</v>
      </c>
      <c r="C348" s="845" t="s">
        <v>7</v>
      </c>
      <c r="D348" s="25" t="s">
        <v>8</v>
      </c>
      <c r="E348" s="26" t="s">
        <v>4</v>
      </c>
      <c r="F348" s="25" t="s">
        <v>11</v>
      </c>
    </row>
    <row r="349" spans="1:10" s="31" customFormat="1">
      <c r="A349" s="820" t="s">
        <v>2684</v>
      </c>
      <c r="B349" s="783"/>
      <c r="C349" s="108"/>
      <c r="D349" s="29"/>
      <c r="E349" s="29"/>
      <c r="F349" s="29"/>
    </row>
    <row r="350" spans="1:10">
      <c r="A350" s="151" t="s">
        <v>36</v>
      </c>
      <c r="B350" s="59"/>
      <c r="C350" s="59" t="s">
        <v>2105</v>
      </c>
      <c r="D350" s="59"/>
      <c r="E350" s="126"/>
      <c r="F350" s="51"/>
    </row>
    <row r="351" spans="1:10">
      <c r="A351" s="151" t="s">
        <v>37</v>
      </c>
      <c r="B351" s="59"/>
      <c r="C351" s="59" t="s">
        <v>2105</v>
      </c>
      <c r="D351" s="59"/>
      <c r="E351" s="126"/>
      <c r="F351" s="51"/>
    </row>
    <row r="352" spans="1:10">
      <c r="A352" s="151" t="s">
        <v>38</v>
      </c>
      <c r="B352" s="59" t="s">
        <v>3303</v>
      </c>
      <c r="C352" s="731" t="s">
        <v>9</v>
      </c>
      <c r="D352" s="59" t="s">
        <v>945</v>
      </c>
      <c r="E352" s="59" t="s">
        <v>2608</v>
      </c>
      <c r="F352" s="831" t="s">
        <v>2829</v>
      </c>
    </row>
    <row r="353" spans="1:6">
      <c r="A353" s="151" t="s">
        <v>39</v>
      </c>
      <c r="B353" s="59" t="s">
        <v>3304</v>
      </c>
      <c r="C353" s="731" t="s">
        <v>9</v>
      </c>
      <c r="D353" s="59" t="s">
        <v>945</v>
      </c>
      <c r="E353" s="59" t="s">
        <v>2608</v>
      </c>
      <c r="F353" s="831" t="s">
        <v>2829</v>
      </c>
    </row>
    <row r="354" spans="1:6" s="846" customFormat="1">
      <c r="A354" s="552" t="s">
        <v>73</v>
      </c>
      <c r="B354" s="863"/>
      <c r="C354" s="864"/>
      <c r="D354" s="863"/>
      <c r="E354" s="582"/>
      <c r="F354" s="546"/>
    </row>
    <row r="355" spans="1:6" s="12" customFormat="1">
      <c r="A355" s="893" t="s">
        <v>41</v>
      </c>
      <c r="B355" s="939" t="s">
        <v>1206</v>
      </c>
      <c r="C355" s="935" t="s">
        <v>63</v>
      </c>
      <c r="D355" s="732" t="s">
        <v>2855</v>
      </c>
      <c r="E355" s="936" t="s">
        <v>2847</v>
      </c>
      <c r="F355" s="732" t="s">
        <v>2856</v>
      </c>
    </row>
    <row r="356" spans="1:6">
      <c r="A356" s="151" t="s">
        <v>40</v>
      </c>
      <c r="B356" s="923"/>
      <c r="C356" s="920" t="s">
        <v>2105</v>
      </c>
      <c r="D356" s="920"/>
      <c r="E356" s="924"/>
      <c r="F356" s="925"/>
    </row>
    <row r="357" spans="1:6" s="41" customFormat="1">
      <c r="A357" s="819" t="s">
        <v>42</v>
      </c>
      <c r="B357" s="923"/>
      <c r="C357" s="920" t="s">
        <v>2105</v>
      </c>
      <c r="D357" s="920"/>
      <c r="E357" s="924"/>
      <c r="F357" s="925"/>
    </row>
    <row r="358" spans="1:6" s="41" customFormat="1">
      <c r="A358" s="819" t="s">
        <v>43</v>
      </c>
      <c r="B358" s="923"/>
      <c r="C358" s="920" t="s">
        <v>2105</v>
      </c>
      <c r="D358" s="920"/>
      <c r="E358" s="924"/>
      <c r="F358" s="925"/>
    </row>
    <row r="359" spans="1:6" s="31" customFormat="1">
      <c r="A359" s="820" t="s">
        <v>2685</v>
      </c>
      <c r="B359" s="783"/>
      <c r="C359" s="108"/>
      <c r="D359" s="29"/>
      <c r="E359" s="29"/>
      <c r="F359" s="29"/>
    </row>
    <row r="360" spans="1:6">
      <c r="A360" s="151" t="s">
        <v>36</v>
      </c>
      <c r="B360" s="33" t="s">
        <v>235</v>
      </c>
      <c r="C360" s="33" t="s">
        <v>177</v>
      </c>
      <c r="D360" s="33" t="s">
        <v>236</v>
      </c>
      <c r="E360" s="51" t="s">
        <v>181</v>
      </c>
      <c r="F360" s="8" t="s">
        <v>237</v>
      </c>
    </row>
    <row r="361" spans="1:6">
      <c r="A361" s="151" t="s">
        <v>37</v>
      </c>
      <c r="B361" s="33" t="s">
        <v>238</v>
      </c>
      <c r="C361" s="33" t="s">
        <v>177</v>
      </c>
      <c r="D361" s="33" t="s">
        <v>236</v>
      </c>
      <c r="E361" s="51" t="s">
        <v>181</v>
      </c>
      <c r="F361" s="8" t="s">
        <v>237</v>
      </c>
    </row>
    <row r="362" spans="1:6">
      <c r="A362" s="151" t="s">
        <v>38</v>
      </c>
      <c r="B362" s="59" t="s">
        <v>1818</v>
      </c>
      <c r="C362" s="59" t="s">
        <v>0</v>
      </c>
      <c r="D362" s="59" t="s">
        <v>1816</v>
      </c>
      <c r="E362" s="735" t="s">
        <v>1766</v>
      </c>
      <c r="F362" s="735" t="s">
        <v>1817</v>
      </c>
    </row>
    <row r="363" spans="1:6">
      <c r="A363" s="151" t="s">
        <v>39</v>
      </c>
      <c r="B363" s="59" t="s">
        <v>1821</v>
      </c>
      <c r="C363" s="59" t="s">
        <v>0</v>
      </c>
      <c r="D363" s="59" t="s">
        <v>1819</v>
      </c>
      <c r="E363" s="735" t="s">
        <v>1766</v>
      </c>
      <c r="F363" s="735" t="s">
        <v>1820</v>
      </c>
    </row>
    <row r="364" spans="1:6" s="846" customFormat="1">
      <c r="A364" s="552" t="s">
        <v>73</v>
      </c>
      <c r="B364" s="862"/>
      <c r="C364" s="862"/>
      <c r="D364" s="862"/>
      <c r="E364" s="862"/>
      <c r="F364" s="862"/>
    </row>
    <row r="365" spans="1:6" s="70" customFormat="1">
      <c r="A365" s="893" t="s">
        <v>41</v>
      </c>
      <c r="B365" s="59" t="s">
        <v>3305</v>
      </c>
      <c r="C365" s="731" t="s">
        <v>9</v>
      </c>
      <c r="D365" s="59" t="s">
        <v>951</v>
      </c>
      <c r="E365" s="59" t="s">
        <v>2833</v>
      </c>
      <c r="F365" s="831" t="s">
        <v>2834</v>
      </c>
    </row>
    <row r="366" spans="1:6">
      <c r="A366" s="151" t="s">
        <v>40</v>
      </c>
      <c r="B366" s="59" t="s">
        <v>3306</v>
      </c>
      <c r="C366" s="731" t="s">
        <v>9</v>
      </c>
      <c r="D366" s="59" t="s">
        <v>951</v>
      </c>
      <c r="E366" s="59" t="s">
        <v>2833</v>
      </c>
      <c r="F366" s="831" t="s">
        <v>2834</v>
      </c>
    </row>
    <row r="367" spans="1:6" s="41" customFormat="1">
      <c r="A367" s="819" t="s">
        <v>42</v>
      </c>
      <c r="B367" s="64" t="s">
        <v>2036</v>
      </c>
      <c r="C367" s="64" t="s">
        <v>72</v>
      </c>
      <c r="D367" s="917" t="s">
        <v>1924</v>
      </c>
      <c r="E367" s="64" t="s">
        <v>1916</v>
      </c>
      <c r="F367" s="64" t="s">
        <v>1925</v>
      </c>
    </row>
    <row r="368" spans="1:6" s="41" customFormat="1">
      <c r="A368" s="819" t="s">
        <v>43</v>
      </c>
      <c r="B368" s="64" t="s">
        <v>2037</v>
      </c>
      <c r="C368" s="64" t="s">
        <v>72</v>
      </c>
      <c r="D368" s="917" t="s">
        <v>1926</v>
      </c>
      <c r="E368" s="64" t="s">
        <v>1916</v>
      </c>
      <c r="F368" s="64" t="s">
        <v>1927</v>
      </c>
    </row>
    <row r="369" spans="1:6" s="31" customFormat="1">
      <c r="A369" s="820" t="s">
        <v>2686</v>
      </c>
      <c r="B369" s="783"/>
      <c r="C369" s="109"/>
      <c r="D369" s="29"/>
      <c r="E369" s="29"/>
      <c r="F369" s="29"/>
    </row>
    <row r="370" spans="1:6">
      <c r="A370" s="151" t="s">
        <v>36</v>
      </c>
      <c r="B370" s="1014" t="s">
        <v>172</v>
      </c>
      <c r="C370" s="1015"/>
      <c r="D370" s="1015"/>
      <c r="E370" s="1015"/>
      <c r="F370" s="1015"/>
    </row>
    <row r="371" spans="1:6">
      <c r="A371" s="151" t="s">
        <v>37</v>
      </c>
      <c r="B371" s="1017"/>
      <c r="C371" s="1018"/>
      <c r="D371" s="1018"/>
      <c r="E371" s="1018"/>
      <c r="F371" s="1018"/>
    </row>
    <row r="372" spans="1:6">
      <c r="A372" s="151" t="s">
        <v>38</v>
      </c>
      <c r="B372" s="1017"/>
      <c r="C372" s="1018"/>
      <c r="D372" s="1018"/>
      <c r="E372" s="1018"/>
      <c r="F372" s="1018"/>
    </row>
    <row r="373" spans="1:6">
      <c r="A373" s="151" t="s">
        <v>39</v>
      </c>
      <c r="B373" s="1017"/>
      <c r="C373" s="1018"/>
      <c r="D373" s="1018"/>
      <c r="E373" s="1018"/>
      <c r="F373" s="1018"/>
    </row>
    <row r="374" spans="1:6" s="846" customFormat="1">
      <c r="A374" s="552" t="s">
        <v>73</v>
      </c>
      <c r="B374" s="1017"/>
      <c r="C374" s="1018"/>
      <c r="D374" s="1018"/>
      <c r="E374" s="1018"/>
      <c r="F374" s="1018"/>
    </row>
    <row r="375" spans="1:6" s="41" customFormat="1">
      <c r="A375" s="151" t="s">
        <v>41</v>
      </c>
      <c r="B375" s="1017"/>
      <c r="C375" s="1018"/>
      <c r="D375" s="1018"/>
      <c r="E375" s="1018"/>
      <c r="F375" s="1018"/>
    </row>
    <row r="376" spans="1:6" s="41" customFormat="1">
      <c r="A376" s="151" t="s">
        <v>40</v>
      </c>
      <c r="B376" s="1017"/>
      <c r="C376" s="1018"/>
      <c r="D376" s="1018"/>
      <c r="E376" s="1018"/>
      <c r="F376" s="1018"/>
    </row>
    <row r="377" spans="1:6" s="41" customFormat="1">
      <c r="A377" s="819" t="s">
        <v>42</v>
      </c>
      <c r="B377" s="1017"/>
      <c r="C377" s="1018"/>
      <c r="D377" s="1018"/>
      <c r="E377" s="1018"/>
      <c r="F377" s="1018"/>
    </row>
    <row r="378" spans="1:6" s="41" customFormat="1">
      <c r="A378" s="819" t="s">
        <v>43</v>
      </c>
      <c r="B378" s="1020"/>
      <c r="C378" s="1021"/>
      <c r="D378" s="1021"/>
      <c r="E378" s="1021"/>
      <c r="F378" s="1021"/>
    </row>
    <row r="379" spans="1:6" s="31" customFormat="1">
      <c r="A379" s="820" t="s">
        <v>2687</v>
      </c>
      <c r="B379" s="65"/>
      <c r="C379" s="123"/>
      <c r="D379" s="871"/>
      <c r="E379" s="65"/>
      <c r="F379" s="65"/>
    </row>
    <row r="380" spans="1:6">
      <c r="A380" s="151" t="s">
        <v>36</v>
      </c>
      <c r="B380" s="156"/>
      <c r="C380" s="976" t="s">
        <v>2105</v>
      </c>
      <c r="D380" s="40"/>
      <c r="E380" s="773"/>
      <c r="F380" s="51"/>
    </row>
    <row r="381" spans="1:6">
      <c r="A381" s="151" t="s">
        <v>37</v>
      </c>
      <c r="B381" s="156"/>
      <c r="C381" s="976" t="s">
        <v>2105</v>
      </c>
      <c r="D381" s="40"/>
      <c r="E381" s="773"/>
      <c r="F381" s="51"/>
    </row>
    <row r="382" spans="1:6">
      <c r="A382" s="151" t="s">
        <v>38</v>
      </c>
      <c r="B382" s="59"/>
      <c r="C382" s="976" t="s">
        <v>2105</v>
      </c>
      <c r="D382" s="40"/>
      <c r="E382" s="67"/>
      <c r="F382" s="51"/>
    </row>
    <row r="383" spans="1:6">
      <c r="A383" s="151" t="s">
        <v>39</v>
      </c>
      <c r="B383" s="59"/>
      <c r="C383" s="976" t="s">
        <v>2105</v>
      </c>
      <c r="D383" s="40"/>
      <c r="E383" s="67"/>
      <c r="F383" s="51"/>
    </row>
    <row r="384" spans="1:6" s="846" customFormat="1">
      <c r="A384" s="552" t="s">
        <v>73</v>
      </c>
      <c r="B384" s="588"/>
      <c r="C384" s="588"/>
      <c r="D384" s="818"/>
      <c r="E384" s="850"/>
      <c r="F384" s="585"/>
    </row>
    <row r="385" spans="1:6">
      <c r="A385" s="151" t="s">
        <v>41</v>
      </c>
      <c r="B385" s="159" t="s">
        <v>3282</v>
      </c>
      <c r="C385" s="729" t="s">
        <v>62</v>
      </c>
      <c r="D385" s="159" t="s">
        <v>1162</v>
      </c>
      <c r="E385" s="170" t="s">
        <v>2094</v>
      </c>
      <c r="F385" s="159" t="s">
        <v>1163</v>
      </c>
    </row>
    <row r="386" spans="1:6">
      <c r="A386" s="151" t="s">
        <v>40</v>
      </c>
      <c r="B386" s="159" t="s">
        <v>3283</v>
      </c>
      <c r="C386" s="729" t="s">
        <v>62</v>
      </c>
      <c r="D386" s="159" t="s">
        <v>1162</v>
      </c>
      <c r="E386" s="170" t="s">
        <v>2094</v>
      </c>
      <c r="F386" s="159" t="s">
        <v>1163</v>
      </c>
    </row>
    <row r="387" spans="1:6" s="41" customFormat="1">
      <c r="A387" s="819" t="s">
        <v>42</v>
      </c>
      <c r="B387" s="929" t="s">
        <v>1209</v>
      </c>
      <c r="C387" s="930" t="s">
        <v>63</v>
      </c>
      <c r="D387" s="931" t="s">
        <v>2857</v>
      </c>
      <c r="E387" s="932" t="s">
        <v>2847</v>
      </c>
      <c r="F387" s="929" t="s">
        <v>2858</v>
      </c>
    </row>
    <row r="388" spans="1:6" s="41" customFormat="1">
      <c r="A388" s="819" t="s">
        <v>43</v>
      </c>
      <c r="B388" s="160"/>
      <c r="C388" s="59" t="s">
        <v>2105</v>
      </c>
      <c r="D388" s="160"/>
      <c r="E388" s="160"/>
      <c r="F388" s="160"/>
    </row>
    <row r="389" spans="1:6" s="31" customFormat="1">
      <c r="A389" s="820" t="s">
        <v>2688</v>
      </c>
      <c r="B389" s="65"/>
      <c r="C389" s="123"/>
      <c r="D389" s="871"/>
      <c r="E389" s="65"/>
      <c r="F389" s="65"/>
    </row>
    <row r="390" spans="1:6">
      <c r="A390" s="151"/>
      <c r="B390" s="59"/>
      <c r="C390" s="59"/>
      <c r="D390" s="59"/>
      <c r="E390" s="60"/>
      <c r="F390" s="8"/>
    </row>
    <row r="391" spans="1:6">
      <c r="A391" s="980">
        <v>0.41666666666666669</v>
      </c>
      <c r="B391" s="979" t="s">
        <v>3441</v>
      </c>
      <c r="C391" s="979" t="s">
        <v>3442</v>
      </c>
      <c r="D391" s="59"/>
      <c r="E391" s="60"/>
      <c r="F391" s="8"/>
    </row>
    <row r="392" spans="1:6">
      <c r="A392" s="980"/>
      <c r="B392" s="979"/>
      <c r="C392" s="979"/>
      <c r="D392" s="59"/>
      <c r="E392" s="60"/>
      <c r="F392" s="8"/>
    </row>
    <row r="393" spans="1:6">
      <c r="A393" s="980"/>
      <c r="B393" s="979"/>
      <c r="C393" s="979"/>
      <c r="D393" s="59"/>
      <c r="E393" s="60"/>
      <c r="F393" s="8"/>
    </row>
    <row r="394" spans="1:6" s="846" customFormat="1">
      <c r="A394" s="552" t="s">
        <v>73</v>
      </c>
      <c r="B394" s="588"/>
      <c r="C394" s="588"/>
      <c r="D394" s="818"/>
      <c r="E394" s="850"/>
      <c r="F394" s="585"/>
    </row>
    <row r="395" spans="1:6">
      <c r="A395" s="980">
        <v>0.5625</v>
      </c>
      <c r="B395" s="979" t="s">
        <v>3448</v>
      </c>
      <c r="C395" s="979" t="s">
        <v>3442</v>
      </c>
      <c r="D395" s="873"/>
      <c r="E395" s="773"/>
      <c r="F395" s="51"/>
    </row>
    <row r="396" spans="1:6">
      <c r="A396" s="980">
        <v>0.59375</v>
      </c>
      <c r="B396" s="979" t="s">
        <v>3449</v>
      </c>
      <c r="C396" s="979" t="s">
        <v>3442</v>
      </c>
      <c r="D396" s="873"/>
      <c r="E396" s="773"/>
      <c r="F396" s="51"/>
    </row>
    <row r="397" spans="1:6" s="41" customFormat="1">
      <c r="A397" s="819"/>
      <c r="B397" s="160"/>
      <c r="C397" s="59"/>
      <c r="D397" s="873"/>
      <c r="E397" s="773"/>
      <c r="F397" s="51"/>
    </row>
    <row r="398" spans="1:6" s="41" customFormat="1">
      <c r="A398" s="819"/>
      <c r="B398" s="160"/>
      <c r="C398" s="59"/>
      <c r="D398" s="873"/>
      <c r="E398" s="773"/>
      <c r="F398" s="51"/>
    </row>
    <row r="399" spans="1:6" s="2" customFormat="1">
      <c r="A399" s="113" t="s">
        <v>24</v>
      </c>
      <c r="B399" s="113"/>
      <c r="C399" s="107"/>
      <c r="D399" s="113"/>
      <c r="E399" s="113"/>
      <c r="F399" s="113"/>
    </row>
    <row r="400" spans="1:6" s="27" customFormat="1">
      <c r="A400" s="868" t="s">
        <v>3</v>
      </c>
      <c r="B400" s="25" t="s">
        <v>6</v>
      </c>
      <c r="C400" s="845" t="s">
        <v>7</v>
      </c>
      <c r="D400" s="25" t="s">
        <v>8</v>
      </c>
      <c r="E400" s="26" t="s">
        <v>4</v>
      </c>
      <c r="F400" s="25" t="s">
        <v>11</v>
      </c>
    </row>
    <row r="401" spans="1:6" s="31" customFormat="1">
      <c r="A401" s="820" t="s">
        <v>2689</v>
      </c>
      <c r="B401" s="65"/>
      <c r="C401" s="123"/>
      <c r="D401" s="871"/>
      <c r="E401" s="65"/>
      <c r="F401" s="65"/>
    </row>
    <row r="402" spans="1:6">
      <c r="A402" s="151" t="s">
        <v>36</v>
      </c>
      <c r="B402" s="156"/>
      <c r="C402" s="59" t="s">
        <v>2105</v>
      </c>
      <c r="D402" s="159"/>
      <c r="E402" s="773"/>
      <c r="F402" s="51"/>
    </row>
    <row r="403" spans="1:6">
      <c r="A403" s="151" t="s">
        <v>37</v>
      </c>
      <c r="B403" s="156"/>
      <c r="C403" s="59" t="s">
        <v>2105</v>
      </c>
      <c r="D403" s="159"/>
      <c r="E403" s="773"/>
      <c r="F403" s="51"/>
    </row>
    <row r="404" spans="1:6">
      <c r="A404" s="151" t="s">
        <v>38</v>
      </c>
      <c r="B404" s="64" t="s">
        <v>2038</v>
      </c>
      <c r="C404" s="64" t="s">
        <v>72</v>
      </c>
      <c r="D404" s="917" t="s">
        <v>1928</v>
      </c>
      <c r="E404" s="64" t="s">
        <v>1916</v>
      </c>
      <c r="F404" s="64" t="s">
        <v>1929</v>
      </c>
    </row>
    <row r="405" spans="1:6">
      <c r="A405" s="151" t="s">
        <v>39</v>
      </c>
      <c r="B405" s="64" t="s">
        <v>2039</v>
      </c>
      <c r="C405" s="64" t="s">
        <v>72</v>
      </c>
      <c r="D405" s="933" t="s">
        <v>1930</v>
      </c>
      <c r="E405" s="64" t="s">
        <v>1916</v>
      </c>
      <c r="F405" s="64" t="s">
        <v>1931</v>
      </c>
    </row>
    <row r="406" spans="1:6" s="846" customFormat="1">
      <c r="A406" s="586" t="s">
        <v>73</v>
      </c>
      <c r="B406" s="588"/>
      <c r="C406" s="588"/>
      <c r="D406" s="818"/>
      <c r="E406" s="850"/>
      <c r="F406" s="585"/>
    </row>
    <row r="407" spans="1:6">
      <c r="A407" s="151" t="s">
        <v>41</v>
      </c>
      <c r="B407" s="156"/>
      <c r="C407" s="59" t="s">
        <v>2105</v>
      </c>
      <c r="D407" s="171"/>
      <c r="E407" s="773"/>
      <c r="F407" s="51"/>
    </row>
    <row r="408" spans="1:6">
      <c r="A408" s="151" t="s">
        <v>40</v>
      </c>
      <c r="B408" s="156"/>
      <c r="C408" s="59" t="s">
        <v>2105</v>
      </c>
      <c r="D408" s="171"/>
      <c r="E408" s="773"/>
      <c r="F408" s="51"/>
    </row>
    <row r="409" spans="1:6" s="41" customFormat="1">
      <c r="A409" s="819" t="s">
        <v>42</v>
      </c>
      <c r="B409" s="156" t="s">
        <v>2140</v>
      </c>
      <c r="C409" s="59" t="s">
        <v>2104</v>
      </c>
      <c r="D409" s="873"/>
      <c r="E409" s="773"/>
      <c r="F409" s="51"/>
    </row>
    <row r="410" spans="1:6" s="41" customFormat="1">
      <c r="A410" s="819" t="s">
        <v>43</v>
      </c>
      <c r="B410" s="156" t="s">
        <v>2140</v>
      </c>
      <c r="C410" s="59" t="s">
        <v>2104</v>
      </c>
      <c r="D410" s="873"/>
      <c r="E410" s="773"/>
      <c r="F410" s="51"/>
    </row>
    <row r="411" spans="1:6" s="31" customFormat="1">
      <c r="A411" s="783" t="s">
        <v>2690</v>
      </c>
      <c r="C411" s="110"/>
      <c r="D411" s="874"/>
    </row>
    <row r="412" spans="1:6">
      <c r="A412" s="151" t="s">
        <v>36</v>
      </c>
      <c r="B412" s="59"/>
      <c r="C412" s="59" t="s">
        <v>2105</v>
      </c>
      <c r="D412" s="59"/>
      <c r="E412" s="60"/>
      <c r="F412" s="8"/>
    </row>
    <row r="413" spans="1:6">
      <c r="A413" s="151" t="s">
        <v>37</v>
      </c>
      <c r="B413" s="59" t="s">
        <v>3307</v>
      </c>
      <c r="C413" s="731" t="s">
        <v>9</v>
      </c>
      <c r="D413" s="64" t="s">
        <v>955</v>
      </c>
      <c r="E413" s="64" t="s">
        <v>849</v>
      </c>
      <c r="F413" s="64" t="s">
        <v>956</v>
      </c>
    </row>
    <row r="414" spans="1:6">
      <c r="A414" s="151" t="s">
        <v>38</v>
      </c>
      <c r="B414" s="59" t="s">
        <v>3308</v>
      </c>
      <c r="C414" s="731" t="s">
        <v>9</v>
      </c>
      <c r="D414" s="64" t="s">
        <v>955</v>
      </c>
      <c r="E414" s="64" t="s">
        <v>849</v>
      </c>
      <c r="F414" s="64" t="s">
        <v>956</v>
      </c>
    </row>
    <row r="415" spans="1:6">
      <c r="A415" s="151" t="s">
        <v>39</v>
      </c>
      <c r="B415" s="33" t="s">
        <v>2859</v>
      </c>
      <c r="C415" s="940" t="s">
        <v>63</v>
      </c>
      <c r="D415" s="86" t="s">
        <v>1204</v>
      </c>
      <c r="E415" s="51" t="s">
        <v>2847</v>
      </c>
      <c r="F415" s="86" t="s">
        <v>1205</v>
      </c>
    </row>
    <row r="416" spans="1:6" s="846" customFormat="1">
      <c r="A416" s="586" t="s">
        <v>73</v>
      </c>
      <c r="B416" s="588"/>
      <c r="C416" s="588"/>
      <c r="D416" s="818"/>
      <c r="E416" s="850"/>
      <c r="F416" s="585"/>
    </row>
    <row r="417" spans="1:6">
      <c r="A417" s="151" t="s">
        <v>41</v>
      </c>
      <c r="B417" s="159" t="s">
        <v>227</v>
      </c>
      <c r="C417" s="159" t="s">
        <v>2133</v>
      </c>
      <c r="D417" s="159" t="s">
        <v>240</v>
      </c>
      <c r="E417" s="170" t="s">
        <v>181</v>
      </c>
      <c r="F417" s="848" t="s">
        <v>241</v>
      </c>
    </row>
    <row r="418" spans="1:6">
      <c r="A418" s="151" t="s">
        <v>40</v>
      </c>
      <c r="B418" s="159" t="s">
        <v>227</v>
      </c>
      <c r="C418" s="159" t="s">
        <v>2133</v>
      </c>
      <c r="D418" s="159" t="s">
        <v>240</v>
      </c>
      <c r="E418" s="170" t="s">
        <v>181</v>
      </c>
      <c r="F418" s="848" t="s">
        <v>241</v>
      </c>
    </row>
    <row r="419" spans="1:6" s="41" customFormat="1">
      <c r="A419" s="819" t="s">
        <v>42</v>
      </c>
      <c r="B419" s="40"/>
      <c r="C419" s="59" t="s">
        <v>2105</v>
      </c>
      <c r="D419" s="40"/>
      <c r="E419" s="79"/>
      <c r="F419" s="795"/>
    </row>
    <row r="420" spans="1:6" s="41" customFormat="1">
      <c r="A420" s="819" t="s">
        <v>43</v>
      </c>
      <c r="B420" s="40"/>
      <c r="C420" s="59" t="s">
        <v>2105</v>
      </c>
      <c r="D420" s="40"/>
      <c r="E420" s="79"/>
      <c r="F420" s="795"/>
    </row>
    <row r="421" spans="1:6" s="31" customFormat="1">
      <c r="A421" s="783" t="s">
        <v>2691</v>
      </c>
      <c r="C421" s="110"/>
      <c r="D421" s="874"/>
    </row>
    <row r="422" spans="1:6">
      <c r="A422" s="151" t="s">
        <v>36</v>
      </c>
      <c r="B422" s="736"/>
      <c r="C422" s="59" t="s">
        <v>2105</v>
      </c>
      <c r="D422" s="873"/>
      <c r="E422" s="773"/>
      <c r="F422" s="51"/>
    </row>
    <row r="423" spans="1:6" s="12" customFormat="1">
      <c r="A423" s="893" t="s">
        <v>37</v>
      </c>
      <c r="C423" s="59" t="s">
        <v>2105</v>
      </c>
      <c r="D423" s="67"/>
    </row>
    <row r="424" spans="1:6">
      <c r="A424" s="151" t="s">
        <v>38</v>
      </c>
      <c r="B424" s="59" t="s">
        <v>1824</v>
      </c>
      <c r="C424" s="59" t="s">
        <v>0</v>
      </c>
      <c r="D424" s="59" t="s">
        <v>1822</v>
      </c>
      <c r="E424" s="735" t="s">
        <v>1766</v>
      </c>
      <c r="F424" s="735" t="s">
        <v>1823</v>
      </c>
    </row>
    <row r="425" spans="1:6">
      <c r="A425" s="151" t="s">
        <v>39</v>
      </c>
      <c r="B425" s="59" t="s">
        <v>2137</v>
      </c>
      <c r="C425" s="59" t="s">
        <v>0</v>
      </c>
      <c r="D425" s="59" t="s">
        <v>1822</v>
      </c>
      <c r="E425" s="735" t="s">
        <v>1766</v>
      </c>
      <c r="F425" s="735" t="s">
        <v>1823</v>
      </c>
    </row>
    <row r="426" spans="1:6" s="846" customFormat="1">
      <c r="A426" s="586" t="s">
        <v>73</v>
      </c>
      <c r="B426" s="737"/>
      <c r="C426" s="737"/>
      <c r="D426" s="818"/>
      <c r="E426" s="850"/>
      <c r="F426" s="585"/>
    </row>
    <row r="427" spans="1:6">
      <c r="A427" s="151" t="s">
        <v>41</v>
      </c>
      <c r="B427" s="978" t="s">
        <v>3347</v>
      </c>
      <c r="C427" s="978" t="s">
        <v>3354</v>
      </c>
      <c r="D427" s="977" t="s">
        <v>3352</v>
      </c>
      <c r="E427" s="978" t="s">
        <v>3315</v>
      </c>
      <c r="F427" s="8"/>
    </row>
    <row r="428" spans="1:6">
      <c r="A428" s="151" t="s">
        <v>40</v>
      </c>
      <c r="B428" s="978" t="s">
        <v>3349</v>
      </c>
      <c r="C428" s="978" t="s">
        <v>3354</v>
      </c>
      <c r="D428" s="977" t="s">
        <v>3352</v>
      </c>
      <c r="E428" s="978" t="s">
        <v>3315</v>
      </c>
      <c r="F428" s="8"/>
    </row>
    <row r="429" spans="1:6" s="41" customFormat="1">
      <c r="A429" s="819" t="s">
        <v>42</v>
      </c>
      <c r="B429" s="978"/>
      <c r="C429" s="976" t="s">
        <v>2105</v>
      </c>
      <c r="D429" s="977"/>
      <c r="E429" s="978"/>
      <c r="F429" s="51"/>
    </row>
    <row r="430" spans="1:6" s="41" customFormat="1">
      <c r="A430" s="819" t="s">
        <v>43</v>
      </c>
      <c r="B430" s="978"/>
      <c r="C430" s="976" t="s">
        <v>2105</v>
      </c>
      <c r="D430" s="977"/>
      <c r="E430" s="978"/>
      <c r="F430" s="51"/>
    </row>
    <row r="431" spans="1:6" s="31" customFormat="1">
      <c r="A431" s="783" t="s">
        <v>2692</v>
      </c>
      <c r="B431" s="875"/>
      <c r="C431" s="738"/>
      <c r="D431" s="874"/>
    </row>
    <row r="432" spans="1:6">
      <c r="A432" s="151" t="s">
        <v>36</v>
      </c>
      <c r="B432" s="156"/>
      <c r="C432" s="976" t="s">
        <v>2105</v>
      </c>
      <c r="D432" s="40"/>
      <c r="E432" s="773"/>
      <c r="F432" s="51"/>
    </row>
    <row r="433" spans="1:6">
      <c r="A433" s="151" t="s">
        <v>37</v>
      </c>
      <c r="B433" s="156"/>
      <c r="C433" s="976" t="s">
        <v>2105</v>
      </c>
      <c r="D433" s="40"/>
      <c r="E433" s="773"/>
      <c r="F433" s="51"/>
    </row>
    <row r="434" spans="1:6">
      <c r="A434" s="151" t="s">
        <v>38</v>
      </c>
      <c r="B434" s="59"/>
      <c r="C434" s="976" t="s">
        <v>2105</v>
      </c>
      <c r="D434" s="40"/>
      <c r="E434" s="67"/>
      <c r="F434" s="51"/>
    </row>
    <row r="435" spans="1:6">
      <c r="A435" s="151" t="s">
        <v>39</v>
      </c>
      <c r="B435" s="59"/>
      <c r="C435" s="976" t="s">
        <v>2105</v>
      </c>
      <c r="D435" s="40"/>
      <c r="E435" s="67"/>
      <c r="F435" s="51"/>
    </row>
    <row r="436" spans="1:6" s="846" customFormat="1">
      <c r="A436" s="586" t="s">
        <v>73</v>
      </c>
      <c r="B436" s="737"/>
      <c r="C436" s="737"/>
      <c r="D436" s="818"/>
      <c r="E436" s="850"/>
      <c r="F436" s="585"/>
    </row>
    <row r="437" spans="1:6">
      <c r="A437" s="151" t="s">
        <v>41</v>
      </c>
      <c r="B437" s="734" t="s">
        <v>2141</v>
      </c>
      <c r="C437" s="734" t="s">
        <v>2138</v>
      </c>
      <c r="D437" s="734" t="s">
        <v>2835</v>
      </c>
      <c r="E437" s="796" t="s">
        <v>2836</v>
      </c>
      <c r="F437" s="809" t="s">
        <v>2843</v>
      </c>
    </row>
    <row r="438" spans="1:6">
      <c r="A438" s="151" t="s">
        <v>40</v>
      </c>
      <c r="B438" s="739" t="s">
        <v>2142</v>
      </c>
      <c r="C438" s="734" t="s">
        <v>2138</v>
      </c>
      <c r="D438" s="734" t="s">
        <v>2835</v>
      </c>
      <c r="E438" s="796" t="s">
        <v>2836</v>
      </c>
      <c r="F438" s="809" t="s">
        <v>2843</v>
      </c>
    </row>
    <row r="439" spans="1:6" s="41" customFormat="1">
      <c r="A439" s="819" t="s">
        <v>42</v>
      </c>
      <c r="B439" s="734" t="s">
        <v>2141</v>
      </c>
      <c r="C439" s="734" t="s">
        <v>2139</v>
      </c>
      <c r="D439" s="734" t="s">
        <v>2835</v>
      </c>
      <c r="E439" s="796" t="s">
        <v>2836</v>
      </c>
      <c r="F439" s="809" t="s">
        <v>2843</v>
      </c>
    </row>
    <row r="440" spans="1:6" s="41" customFormat="1">
      <c r="A440" s="819" t="s">
        <v>43</v>
      </c>
      <c r="B440" s="739" t="s">
        <v>2142</v>
      </c>
      <c r="C440" s="734" t="s">
        <v>2139</v>
      </c>
      <c r="D440" s="734" t="s">
        <v>2835</v>
      </c>
      <c r="E440" s="796" t="s">
        <v>2836</v>
      </c>
      <c r="F440" s="809" t="s">
        <v>2843</v>
      </c>
    </row>
    <row r="441" spans="1:6" s="31" customFormat="1">
      <c r="A441" s="783" t="s">
        <v>2693</v>
      </c>
      <c r="B441" s="783"/>
      <c r="C441" s="111"/>
      <c r="D441" s="871"/>
      <c r="E441" s="29"/>
      <c r="F441" s="29"/>
    </row>
    <row r="442" spans="1:6">
      <c r="A442" s="151" t="s">
        <v>36</v>
      </c>
      <c r="B442" s="736"/>
      <c r="C442" s="59" t="s">
        <v>2105</v>
      </c>
      <c r="D442" s="128"/>
      <c r="E442" s="773"/>
      <c r="F442" s="51"/>
    </row>
    <row r="443" spans="1:6">
      <c r="A443" s="151" t="s">
        <v>37</v>
      </c>
      <c r="B443" s="33" t="s">
        <v>2860</v>
      </c>
      <c r="C443" s="940" t="s">
        <v>63</v>
      </c>
      <c r="D443" s="86" t="s">
        <v>1207</v>
      </c>
      <c r="E443" s="51" t="s">
        <v>2847</v>
      </c>
      <c r="F443" s="86" t="s">
        <v>1208</v>
      </c>
    </row>
    <row r="444" spans="1:6">
      <c r="A444" s="151" t="s">
        <v>38</v>
      </c>
      <c r="B444" s="59" t="s">
        <v>3309</v>
      </c>
      <c r="C444" s="731" t="s">
        <v>9</v>
      </c>
      <c r="D444" s="59" t="s">
        <v>959</v>
      </c>
      <c r="E444" s="59" t="s">
        <v>849</v>
      </c>
      <c r="F444" s="831" t="s">
        <v>960</v>
      </c>
    </row>
    <row r="445" spans="1:6">
      <c r="A445" s="151" t="s">
        <v>39</v>
      </c>
      <c r="B445" s="59" t="s">
        <v>3310</v>
      </c>
      <c r="C445" s="731" t="s">
        <v>9</v>
      </c>
      <c r="D445" s="59" t="s">
        <v>959</v>
      </c>
      <c r="E445" s="59" t="s">
        <v>849</v>
      </c>
      <c r="F445" s="831" t="s">
        <v>960</v>
      </c>
    </row>
    <row r="446" spans="1:6" s="846" customFormat="1">
      <c r="A446" s="586" t="s">
        <v>73</v>
      </c>
      <c r="B446" s="818"/>
      <c r="C446" s="818"/>
      <c r="D446" s="876"/>
      <c r="E446" s="850"/>
      <c r="F446" s="585"/>
    </row>
    <row r="447" spans="1:6" s="41" customFormat="1">
      <c r="A447" s="151" t="s">
        <v>41</v>
      </c>
      <c r="B447" s="296"/>
      <c r="C447" s="976" t="s">
        <v>2105</v>
      </c>
      <c r="D447" s="228"/>
      <c r="E447" s="296"/>
      <c r="F447" s="51"/>
    </row>
    <row r="448" spans="1:6" s="41" customFormat="1">
      <c r="A448" s="151" t="s">
        <v>40</v>
      </c>
      <c r="B448" s="296"/>
      <c r="C448" s="976" t="s">
        <v>2105</v>
      </c>
      <c r="D448" s="228"/>
      <c r="E448" s="296"/>
      <c r="F448" s="51"/>
    </row>
    <row r="449" spans="1:6" s="41" customFormat="1">
      <c r="A449" s="819" t="s">
        <v>42</v>
      </c>
      <c r="B449" s="160"/>
      <c r="C449" s="59" t="s">
        <v>2105</v>
      </c>
      <c r="D449" s="171"/>
      <c r="E449" s="773"/>
      <c r="F449" s="51"/>
    </row>
    <row r="450" spans="1:6" s="41" customFormat="1">
      <c r="A450" s="819" t="s">
        <v>43</v>
      </c>
      <c r="B450" s="160"/>
      <c r="C450" s="59" t="s">
        <v>2105</v>
      </c>
      <c r="D450" s="171"/>
      <c r="E450" s="773"/>
      <c r="F450" s="51"/>
    </row>
    <row r="451" spans="1:6" s="2" customFormat="1">
      <c r="A451" s="113" t="s">
        <v>25</v>
      </c>
      <c r="B451" s="113"/>
      <c r="C451" s="107"/>
      <c r="D451" s="113"/>
      <c r="E451" s="113"/>
      <c r="F451" s="113"/>
    </row>
    <row r="452" spans="1:6" s="27" customFormat="1">
      <c r="A452" s="868" t="s">
        <v>3</v>
      </c>
      <c r="B452" s="25" t="s">
        <v>6</v>
      </c>
      <c r="C452" s="845" t="s">
        <v>7</v>
      </c>
      <c r="D452" s="25" t="s">
        <v>8</v>
      </c>
      <c r="E452" s="26" t="s">
        <v>4</v>
      </c>
      <c r="F452" s="25" t="s">
        <v>11</v>
      </c>
    </row>
    <row r="453" spans="1:6" s="31" customFormat="1">
      <c r="A453" s="820" t="s">
        <v>2694</v>
      </c>
      <c r="B453" s="65"/>
      <c r="C453" s="123"/>
      <c r="D453" s="871"/>
      <c r="E453" s="65"/>
      <c r="F453" s="65"/>
    </row>
    <row r="454" spans="1:6">
      <c r="A454" s="151" t="s">
        <v>36</v>
      </c>
      <c r="B454" s="156"/>
      <c r="C454" s="59" t="s">
        <v>2105</v>
      </c>
      <c r="D454" s="159"/>
      <c r="E454" s="773"/>
      <c r="F454" s="51"/>
    </row>
    <row r="455" spans="1:6">
      <c r="A455" s="151" t="s">
        <v>37</v>
      </c>
      <c r="B455" s="156"/>
      <c r="C455" s="59" t="s">
        <v>2105</v>
      </c>
      <c r="D455" s="159"/>
      <c r="E455" s="773"/>
      <c r="F455" s="51"/>
    </row>
    <row r="456" spans="1:6">
      <c r="A456" s="151" t="s">
        <v>38</v>
      </c>
      <c r="B456" s="33"/>
      <c r="C456" s="59" t="s">
        <v>2105</v>
      </c>
      <c r="D456" s="59"/>
      <c r="E456" s="808"/>
      <c r="F456" s="51"/>
    </row>
    <row r="457" spans="1:6">
      <c r="A457" s="151" t="s">
        <v>39</v>
      </c>
      <c r="B457" s="33"/>
      <c r="C457" s="59" t="s">
        <v>2105</v>
      </c>
      <c r="D457" s="59"/>
      <c r="E457" s="808"/>
      <c r="F457" s="51"/>
    </row>
    <row r="458" spans="1:6" s="846" customFormat="1">
      <c r="A458" s="586" t="s">
        <v>73</v>
      </c>
      <c r="B458" s="588"/>
      <c r="C458" s="588"/>
      <c r="D458" s="818"/>
      <c r="E458" s="850"/>
      <c r="F458" s="585"/>
    </row>
    <row r="459" spans="1:6">
      <c r="A459" s="151" t="s">
        <v>41</v>
      </c>
      <c r="B459" s="156"/>
      <c r="C459" s="59" t="s">
        <v>2105</v>
      </c>
      <c r="D459" s="171"/>
      <c r="E459" s="773"/>
      <c r="F459" s="51"/>
    </row>
    <row r="460" spans="1:6">
      <c r="A460" s="151" t="s">
        <v>40</v>
      </c>
      <c r="B460" s="156"/>
      <c r="C460" s="59" t="s">
        <v>2105</v>
      </c>
      <c r="D460" s="171"/>
      <c r="E460" s="773"/>
      <c r="F460" s="51"/>
    </row>
    <row r="461" spans="1:6" s="41" customFormat="1">
      <c r="A461" s="819" t="s">
        <v>42</v>
      </c>
      <c r="B461" s="64"/>
      <c r="C461" s="59" t="s">
        <v>2105</v>
      </c>
      <c r="D461" s="873"/>
      <c r="E461" s="773"/>
      <c r="F461" s="51"/>
    </row>
    <row r="462" spans="1:6" s="41" customFormat="1">
      <c r="A462" s="819" t="s">
        <v>43</v>
      </c>
      <c r="B462" s="64"/>
      <c r="C462" s="59" t="s">
        <v>2105</v>
      </c>
      <c r="D462" s="873"/>
      <c r="E462" s="773"/>
      <c r="F462" s="51"/>
    </row>
    <row r="463" spans="1:6" s="31" customFormat="1">
      <c r="A463" s="783" t="s">
        <v>2695</v>
      </c>
      <c r="C463" s="110"/>
      <c r="D463" s="874"/>
    </row>
    <row r="464" spans="1:6">
      <c r="A464" s="151" t="s">
        <v>36</v>
      </c>
      <c r="B464" s="59"/>
      <c r="C464" s="59" t="s">
        <v>2105</v>
      </c>
      <c r="D464" s="873"/>
      <c r="E464" s="67"/>
      <c r="F464" s="51"/>
    </row>
    <row r="465" spans="1:6">
      <c r="A465" s="151" t="s">
        <v>37</v>
      </c>
      <c r="B465" s="59"/>
      <c r="C465" s="59" t="s">
        <v>2105</v>
      </c>
      <c r="D465" s="873"/>
      <c r="E465" s="67"/>
      <c r="F465" s="51"/>
    </row>
    <row r="466" spans="1:6">
      <c r="A466" s="151" t="s">
        <v>38</v>
      </c>
      <c r="B466" s="51"/>
      <c r="C466" s="59" t="s">
        <v>2105</v>
      </c>
      <c r="D466" s="59"/>
      <c r="E466" s="808"/>
      <c r="F466" s="51"/>
    </row>
    <row r="467" spans="1:6">
      <c r="A467" s="151" t="s">
        <v>39</v>
      </c>
      <c r="B467" s="51"/>
      <c r="C467" s="59" t="s">
        <v>2105</v>
      </c>
      <c r="D467" s="59"/>
      <c r="E467" s="808"/>
      <c r="F467" s="51"/>
    </row>
    <row r="468" spans="1:6" s="846" customFormat="1">
      <c r="A468" s="586" t="s">
        <v>73</v>
      </c>
      <c r="B468" s="588"/>
      <c r="C468" s="588"/>
      <c r="D468" s="818"/>
      <c r="E468" s="850"/>
      <c r="F468" s="585"/>
    </row>
    <row r="469" spans="1:6">
      <c r="A469" s="151" t="s">
        <v>41</v>
      </c>
      <c r="B469" s="64"/>
      <c r="C469" s="59" t="s">
        <v>2105</v>
      </c>
      <c r="D469" s="873"/>
      <c r="E469" s="773"/>
      <c r="F469" s="51"/>
    </row>
    <row r="470" spans="1:6">
      <c r="A470" s="151" t="s">
        <v>40</v>
      </c>
      <c r="B470" s="64"/>
      <c r="C470" s="59" t="s">
        <v>2105</v>
      </c>
      <c r="D470" s="873"/>
      <c r="E470" s="773"/>
      <c r="F470" s="51"/>
    </row>
    <row r="471" spans="1:6" s="41" customFormat="1">
      <c r="A471" s="819" t="s">
        <v>42</v>
      </c>
      <c r="B471" s="64"/>
      <c r="C471" s="59" t="s">
        <v>2105</v>
      </c>
      <c r="D471" s="873"/>
      <c r="E471" s="773"/>
      <c r="F471" s="51"/>
    </row>
    <row r="472" spans="1:6" s="41" customFormat="1">
      <c r="A472" s="819" t="s">
        <v>43</v>
      </c>
      <c r="B472" s="64"/>
      <c r="C472" s="59" t="s">
        <v>2105</v>
      </c>
      <c r="D472" s="873"/>
      <c r="E472" s="773"/>
      <c r="F472" s="51"/>
    </row>
    <row r="473" spans="1:6" s="31" customFormat="1">
      <c r="A473" s="783" t="s">
        <v>2696</v>
      </c>
      <c r="C473" s="110"/>
      <c r="D473" s="874"/>
    </row>
    <row r="474" spans="1:6">
      <c r="A474" s="151" t="s">
        <v>36</v>
      </c>
      <c r="B474" s="736"/>
      <c r="C474" s="59" t="s">
        <v>2105</v>
      </c>
      <c r="D474" s="873"/>
      <c r="E474" s="773"/>
      <c r="F474" s="51"/>
    </row>
    <row r="475" spans="1:6">
      <c r="A475" s="151" t="s">
        <v>37</v>
      </c>
      <c r="B475" s="736"/>
      <c r="C475" s="59" t="s">
        <v>2105</v>
      </c>
      <c r="D475" s="873"/>
      <c r="E475" s="773"/>
      <c r="F475" s="51"/>
    </row>
    <row r="476" spans="1:6">
      <c r="A476" s="151" t="s">
        <v>38</v>
      </c>
      <c r="B476" s="1035" t="s">
        <v>2160</v>
      </c>
      <c r="C476" s="1035"/>
      <c r="D476" s="873"/>
      <c r="E476" s="773"/>
      <c r="F476" s="51"/>
    </row>
    <row r="477" spans="1:6">
      <c r="A477" s="151" t="s">
        <v>39</v>
      </c>
      <c r="B477" s="1035"/>
      <c r="C477" s="1035"/>
      <c r="D477" s="873"/>
      <c r="E477" s="773"/>
      <c r="F477" s="51"/>
    </row>
    <row r="478" spans="1:6" s="846" customFormat="1">
      <c r="A478" s="586" t="s">
        <v>73</v>
      </c>
      <c r="B478" s="737"/>
      <c r="C478" s="737"/>
      <c r="D478" s="818"/>
      <c r="E478" s="850"/>
      <c r="F478" s="585"/>
    </row>
    <row r="479" spans="1:6">
      <c r="A479" s="151" t="s">
        <v>41</v>
      </c>
      <c r="B479" s="1027" t="s">
        <v>2469</v>
      </c>
      <c r="C479" s="1028"/>
      <c r="D479" s="873"/>
      <c r="E479" s="773"/>
      <c r="F479" s="51"/>
    </row>
    <row r="480" spans="1:6">
      <c r="A480" s="151" t="s">
        <v>40</v>
      </c>
      <c r="B480" s="1029"/>
      <c r="C480" s="1030"/>
      <c r="D480" s="873"/>
      <c r="E480" s="773"/>
      <c r="F480" s="51"/>
    </row>
    <row r="481" spans="1:6" s="41" customFormat="1">
      <c r="A481" s="819" t="s">
        <v>42</v>
      </c>
      <c r="B481" s="1031" t="s">
        <v>2845</v>
      </c>
      <c r="C481" s="1032"/>
      <c r="D481" s="873"/>
      <c r="E481" s="773"/>
      <c r="F481" s="51"/>
    </row>
    <row r="482" spans="1:6" s="41" customFormat="1">
      <c r="A482" s="819" t="s">
        <v>43</v>
      </c>
      <c r="B482" s="160"/>
      <c r="C482" s="59" t="s">
        <v>2105</v>
      </c>
      <c r="D482" s="873"/>
      <c r="E482" s="773"/>
      <c r="F482" s="51"/>
    </row>
    <row r="483" spans="1:6" s="31" customFormat="1">
      <c r="A483" s="783" t="s">
        <v>2697</v>
      </c>
      <c r="B483" s="875"/>
      <c r="C483" s="738"/>
      <c r="D483" s="874"/>
    </row>
    <row r="484" spans="1:6">
      <c r="A484" s="151" t="s">
        <v>36</v>
      </c>
      <c r="B484" s="156"/>
      <c r="C484" s="976" t="s">
        <v>2105</v>
      </c>
      <c r="D484" s="40"/>
      <c r="E484" s="773" t="s">
        <v>1434</v>
      </c>
      <c r="F484" s="51"/>
    </row>
    <row r="485" spans="1:6">
      <c r="A485" s="151" t="s">
        <v>37</v>
      </c>
      <c r="B485" s="156"/>
      <c r="C485" s="976" t="s">
        <v>2105</v>
      </c>
      <c r="D485" s="40"/>
      <c r="E485" s="773" t="s">
        <v>1434</v>
      </c>
      <c r="F485" s="51"/>
    </row>
    <row r="486" spans="1:6">
      <c r="A486" s="151" t="s">
        <v>38</v>
      </c>
      <c r="B486" s="59"/>
      <c r="C486" s="976" t="s">
        <v>2105</v>
      </c>
      <c r="D486" s="40"/>
      <c r="E486" s="67" t="s">
        <v>2007</v>
      </c>
      <c r="F486" s="51"/>
    </row>
    <row r="487" spans="1:6">
      <c r="A487" s="151" t="s">
        <v>39</v>
      </c>
      <c r="B487" s="59"/>
      <c r="C487" s="976" t="s">
        <v>2105</v>
      </c>
      <c r="D487" s="40"/>
      <c r="E487" s="67" t="s">
        <v>2007</v>
      </c>
      <c r="F487" s="51"/>
    </row>
    <row r="488" spans="1:6" s="846" customFormat="1">
      <c r="A488" s="586" t="s">
        <v>73</v>
      </c>
      <c r="B488" s="737"/>
      <c r="C488" s="737"/>
      <c r="D488" s="818"/>
      <c r="E488" s="850"/>
      <c r="F488" s="585"/>
    </row>
    <row r="489" spans="1:6">
      <c r="A489" s="151" t="s">
        <v>41</v>
      </c>
      <c r="B489" s="1027" t="s">
        <v>2534</v>
      </c>
      <c r="C489" s="1028"/>
      <c r="D489" s="873"/>
      <c r="E489" s="773"/>
      <c r="F489" s="51"/>
    </row>
    <row r="490" spans="1:6">
      <c r="A490" s="151" t="s">
        <v>40</v>
      </c>
      <c r="B490" s="1029"/>
      <c r="C490" s="1030"/>
      <c r="D490" s="873"/>
      <c r="E490" s="773"/>
      <c r="F490" s="51"/>
    </row>
    <row r="491" spans="1:6" s="41" customFormat="1">
      <c r="A491" s="819" t="s">
        <v>42</v>
      </c>
      <c r="B491" s="740" t="s">
        <v>2548</v>
      </c>
      <c r="C491" s="721"/>
      <c r="D491" s="873"/>
      <c r="E491" s="773"/>
      <c r="F491" s="51"/>
    </row>
    <row r="492" spans="1:6" s="41" customFormat="1">
      <c r="A492" s="819" t="s">
        <v>43</v>
      </c>
      <c r="B492" s="1027" t="s">
        <v>2549</v>
      </c>
      <c r="C492" s="1036"/>
      <c r="D492" s="873"/>
      <c r="E492" s="773"/>
      <c r="F492" s="51"/>
    </row>
    <row r="493" spans="1:6" s="31" customFormat="1">
      <c r="A493" s="783" t="s">
        <v>2698</v>
      </c>
      <c r="B493" s="1037"/>
      <c r="C493" s="1038"/>
      <c r="D493" s="871"/>
      <c r="E493" s="29"/>
      <c r="F493" s="29"/>
    </row>
    <row r="494" spans="1:6">
      <c r="A494" s="151" t="s">
        <v>36</v>
      </c>
      <c r="B494" s="741" t="s">
        <v>2537</v>
      </c>
      <c r="C494" s="742"/>
      <c r="D494" s="128"/>
      <c r="E494" s="773"/>
      <c r="F494" s="51"/>
    </row>
    <row r="495" spans="1:6">
      <c r="A495" s="151" t="s">
        <v>37</v>
      </c>
      <c r="B495" s="743"/>
      <c r="C495" s="744"/>
      <c r="D495" s="128"/>
      <c r="E495" s="773"/>
      <c r="F495" s="51"/>
    </row>
    <row r="496" spans="1:6">
      <c r="A496" s="151" t="s">
        <v>38</v>
      </c>
      <c r="B496" s="743"/>
      <c r="C496" s="744"/>
      <c r="D496" s="128"/>
      <c r="E496" s="773"/>
      <c r="F496" s="51"/>
    </row>
    <row r="497" spans="1:6">
      <c r="A497" s="151" t="s">
        <v>39</v>
      </c>
      <c r="B497" s="745"/>
      <c r="C497" s="746"/>
      <c r="D497" s="128"/>
      <c r="E497" s="773"/>
      <c r="F497" s="51"/>
    </row>
    <row r="498" spans="1:6">
      <c r="A498" s="187"/>
      <c r="B498" s="1033" t="s">
        <v>2538</v>
      </c>
      <c r="C498" s="1034"/>
      <c r="D498" s="128"/>
      <c r="E498" s="773"/>
      <c r="F498" s="51"/>
    </row>
    <row r="499" spans="1:6" s="41" customFormat="1">
      <c r="A499" s="151" t="s">
        <v>41</v>
      </c>
      <c r="B499" s="171"/>
      <c r="C499" s="188"/>
      <c r="D499" s="171"/>
      <c r="E499" s="773"/>
      <c r="F499" s="51"/>
    </row>
    <row r="500" spans="1:6" s="41" customFormat="1">
      <c r="A500" s="151" t="s">
        <v>40</v>
      </c>
      <c r="B500" s="171"/>
      <c r="C500" s="188"/>
      <c r="D500" s="171"/>
      <c r="E500" s="773"/>
      <c r="F500" s="51"/>
    </row>
    <row r="501" spans="1:6" s="41" customFormat="1">
      <c r="A501" s="819" t="s">
        <v>42</v>
      </c>
      <c r="B501" s="171"/>
      <c r="C501" s="188"/>
      <c r="D501" s="171"/>
      <c r="E501" s="773"/>
      <c r="F501" s="51"/>
    </row>
    <row r="502" spans="1:6" s="41" customFormat="1">
      <c r="A502" s="819" t="s">
        <v>43</v>
      </c>
      <c r="B502" s="171"/>
      <c r="C502" s="188"/>
      <c r="D502" s="171"/>
      <c r="E502" s="773"/>
      <c r="F502" s="51"/>
    </row>
  </sheetData>
  <autoFilter ref="A36:R502"/>
  <mergeCells count="8">
    <mergeCell ref="A34:F34"/>
    <mergeCell ref="B479:C480"/>
    <mergeCell ref="B481:C481"/>
    <mergeCell ref="B498:C498"/>
    <mergeCell ref="B476:C477"/>
    <mergeCell ref="B489:C490"/>
    <mergeCell ref="B492:C493"/>
    <mergeCell ref="B370:F378"/>
  </mergeCells>
  <phoneticPr fontId="82" type="noConversion"/>
  <printOptions headings="1" gridLines="1"/>
  <pageMargins left="0.75" right="0.75" top="1" bottom="1" header="0.5" footer="0.5"/>
  <pageSetup paperSize="9" scale="58" fitToHeight="0" orientation="landscape"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dimension ref="A1:F452"/>
  <sheetViews>
    <sheetView tabSelected="1" topLeftCell="A420" zoomScale="120" zoomScaleNormal="120" workbookViewId="0">
      <selection activeCell="C401" sqref="C401"/>
    </sheetView>
  </sheetViews>
  <sheetFormatPr defaultColWidth="10.875" defaultRowHeight="15.75"/>
  <cols>
    <col min="1" max="1" width="18.5" style="5" customWidth="1"/>
    <col min="2" max="2" width="18.125" style="5" customWidth="1"/>
    <col min="3" max="3" width="28" style="5" customWidth="1"/>
    <col min="4" max="4" width="38.375" style="5" customWidth="1"/>
    <col min="5" max="5" width="166" style="12" bestFit="1" customWidth="1"/>
    <col min="6" max="6" width="79" style="53" customWidth="1"/>
  </cols>
  <sheetData>
    <row r="1" spans="1:6">
      <c r="A1" s="1"/>
      <c r="B1" s="1"/>
      <c r="C1" s="1"/>
      <c r="D1" s="1"/>
      <c r="E1" s="774"/>
      <c r="F1" s="1"/>
    </row>
    <row r="2" spans="1:6" ht="12.95" customHeight="1">
      <c r="A2" s="1"/>
      <c r="B2" s="1"/>
      <c r="C2" s="1"/>
      <c r="D2" s="724" t="s">
        <v>12</v>
      </c>
      <c r="E2" s="774"/>
      <c r="F2" s="1"/>
    </row>
    <row r="3" spans="1:6" ht="15" customHeight="1">
      <c r="A3" s="1"/>
      <c r="B3" s="1"/>
      <c r="C3" s="1"/>
      <c r="D3" s="724" t="s">
        <v>44</v>
      </c>
      <c r="E3" s="774"/>
      <c r="F3" s="1"/>
    </row>
    <row r="4" spans="1:6">
      <c r="A4" s="1"/>
      <c r="B4" s="724"/>
      <c r="C4" s="1"/>
      <c r="D4" s="724" t="s">
        <v>13</v>
      </c>
      <c r="E4" s="774"/>
      <c r="F4" s="1"/>
    </row>
    <row r="5" spans="1:6" ht="15" customHeight="1">
      <c r="A5" s="1"/>
      <c r="B5" s="1"/>
      <c r="C5" s="1"/>
      <c r="D5" s="724" t="s">
        <v>2553</v>
      </c>
      <c r="E5" s="774"/>
      <c r="F5" s="1"/>
    </row>
    <row r="6" spans="1:6" ht="15" customHeight="1">
      <c r="A6" s="1"/>
      <c r="B6" s="1"/>
      <c r="C6" s="1"/>
      <c r="D6" s="724" t="s">
        <v>58</v>
      </c>
      <c r="E6" s="774"/>
      <c r="F6" s="1"/>
    </row>
    <row r="7" spans="1:6" ht="15" customHeight="1">
      <c r="A7" s="1"/>
      <c r="B7" s="1"/>
      <c r="C7" s="1"/>
      <c r="D7" s="724"/>
      <c r="E7" s="774"/>
      <c r="F7" s="1"/>
    </row>
    <row r="8" spans="1:6" ht="15.6" customHeight="1">
      <c r="A8" s="1"/>
      <c r="B8" s="1"/>
      <c r="C8" s="1"/>
      <c r="D8" s="772" t="s">
        <v>46</v>
      </c>
      <c r="E8" s="774"/>
      <c r="F8" s="1"/>
    </row>
    <row r="9" spans="1:6" ht="15.6" customHeight="1">
      <c r="A9" s="1"/>
      <c r="B9" s="1"/>
      <c r="C9" s="1"/>
      <c r="D9" s="775" t="s">
        <v>2545</v>
      </c>
      <c r="E9" s="774"/>
      <c r="F9" s="1"/>
    </row>
    <row r="10" spans="1:6" ht="15.6" customHeight="1">
      <c r="A10" s="1"/>
      <c r="B10" s="1"/>
      <c r="C10" s="1"/>
      <c r="D10" s="772" t="s">
        <v>3021</v>
      </c>
      <c r="E10" s="774"/>
      <c r="F10" s="1"/>
    </row>
    <row r="11" spans="1:6">
      <c r="D11" s="723"/>
      <c r="E11" s="774"/>
    </row>
    <row r="12" spans="1:6">
      <c r="D12" s="10"/>
      <c r="E12" s="774"/>
    </row>
    <row r="13" spans="1:6">
      <c r="D13" s="1"/>
    </row>
    <row r="14" spans="1:6">
      <c r="A14" s="683" t="s">
        <v>10</v>
      </c>
      <c r="B14" s="776" t="s">
        <v>23</v>
      </c>
      <c r="C14" s="15" t="s">
        <v>30</v>
      </c>
      <c r="D14" s="777" t="s">
        <v>2108</v>
      </c>
      <c r="E14" s="907">
        <v>70</v>
      </c>
      <c r="F14" s="5"/>
    </row>
    <row r="15" spans="1:6">
      <c r="A15" s="86" t="s">
        <v>1</v>
      </c>
      <c r="B15" s="97">
        <v>32</v>
      </c>
      <c r="C15" s="105">
        <f>(B15/$B$31)*100</f>
        <v>15.165876777251185</v>
      </c>
      <c r="D15" s="779" t="s">
        <v>2107</v>
      </c>
      <c r="E15" s="907">
        <v>30</v>
      </c>
      <c r="F15" s="5"/>
    </row>
    <row r="16" spans="1:6" s="882" customFormat="1">
      <c r="A16" s="90" t="s">
        <v>28</v>
      </c>
      <c r="B16" s="897">
        <f>COUNTIF($B$37:$B$460,"*13ANT.L*")/2</f>
        <v>16</v>
      </c>
      <c r="C16" s="589">
        <f>(B16/$B$31)*100</f>
        <v>7.5829383886255926</v>
      </c>
      <c r="D16" s="778"/>
      <c r="E16" s="908"/>
      <c r="F16" s="70"/>
    </row>
    <row r="17" spans="1:6">
      <c r="A17" s="86" t="s">
        <v>5</v>
      </c>
      <c r="B17" s="99">
        <v>25</v>
      </c>
      <c r="C17" s="105">
        <f>(B17/$B$31)*100</f>
        <v>11.848341232227488</v>
      </c>
      <c r="D17" s="777"/>
      <c r="E17" s="71"/>
      <c r="F17" s="5"/>
    </row>
    <row r="18" spans="1:6" s="882" customFormat="1">
      <c r="A18" s="90" t="s">
        <v>29</v>
      </c>
      <c r="B18" s="98">
        <f>COUNTIF($B$37:$B$460,"*13HIS.L*")/2</f>
        <v>15</v>
      </c>
      <c r="C18" s="589">
        <f>(B18/$B$31)*100</f>
        <v>7.109004739336493</v>
      </c>
      <c r="D18" s="53" t="s">
        <v>2532</v>
      </c>
      <c r="E18" s="907">
        <f>B15+B17+B19+B21+B22+B24+B26+B27+B28+B29</f>
        <v>148</v>
      </c>
      <c r="F18" s="70"/>
    </row>
    <row r="19" spans="1:6">
      <c r="A19" s="86" t="s">
        <v>20</v>
      </c>
      <c r="B19" s="99">
        <v>22</v>
      </c>
      <c r="C19" s="105">
        <f t="shared" ref="C19:C27" si="0">(B19/$B$31)*100</f>
        <v>10.42654028436019</v>
      </c>
      <c r="D19" s="778" t="s">
        <v>2533</v>
      </c>
      <c r="E19" s="908">
        <f>B16+B18+B20+B23+B25+B30</f>
        <v>63</v>
      </c>
      <c r="F19" s="5"/>
    </row>
    <row r="20" spans="1:6" s="882" customFormat="1">
      <c r="A20" s="90" t="s">
        <v>26</v>
      </c>
      <c r="B20" s="98">
        <f>COUNTIF($B$37:$B$450,"*13FIZ.L*")/2</f>
        <v>16</v>
      </c>
      <c r="C20" s="589">
        <f t="shared" si="0"/>
        <v>7.5829383886255926</v>
      </c>
      <c r="D20" s="768"/>
      <c r="E20" s="908"/>
      <c r="F20" s="70"/>
    </row>
    <row r="21" spans="1:6">
      <c r="A21" s="85" t="s">
        <v>66</v>
      </c>
      <c r="B21" s="99">
        <f>COUNTIF($B$37:$B$450,"13BIS.*")</f>
        <v>16</v>
      </c>
      <c r="C21" s="105">
        <f t="shared" si="0"/>
        <v>7.5829383886255926</v>
      </c>
      <c r="D21" s="767"/>
      <c r="E21" s="5"/>
      <c r="F21" s="5"/>
    </row>
    <row r="22" spans="1:6">
      <c r="A22" s="86" t="s">
        <v>2041</v>
      </c>
      <c r="B22" s="99">
        <v>5</v>
      </c>
      <c r="C22" s="105">
        <f t="shared" si="0"/>
        <v>2.3696682464454977</v>
      </c>
      <c r="D22" s="767"/>
      <c r="E22" s="53"/>
      <c r="F22" s="5"/>
    </row>
    <row r="23" spans="1:6" s="882" customFormat="1">
      <c r="A23" s="90" t="s">
        <v>2042</v>
      </c>
      <c r="B23" s="98">
        <f>COUNTIF($B$37:$B$460,"*13TKB.L*")/2</f>
        <v>8</v>
      </c>
      <c r="C23" s="589">
        <f t="shared" si="0"/>
        <v>3.7914691943127963</v>
      </c>
      <c r="D23" s="768"/>
      <c r="E23" s="590"/>
      <c r="F23" s="70"/>
    </row>
    <row r="24" spans="1:6">
      <c r="A24" s="85" t="s">
        <v>0</v>
      </c>
      <c r="B24" s="99">
        <f>COUNTIF($B$37:$B$460,"13BYF.*")-COUNTIF($B$37:$B$460,"*13BYF.L*")</f>
        <v>5</v>
      </c>
      <c r="C24" s="105">
        <f t="shared" si="0"/>
        <v>2.3696682464454977</v>
      </c>
      <c r="D24" s="767"/>
      <c r="E24" s="53"/>
      <c r="F24" s="5"/>
    </row>
    <row r="25" spans="1:6" s="882" customFormat="1">
      <c r="A25" s="90" t="s">
        <v>2000</v>
      </c>
      <c r="B25" s="98">
        <f>COUNTIF($B$37:$B$460,"13BYF.L*")</f>
        <v>2</v>
      </c>
      <c r="C25" s="589">
        <f t="shared" si="0"/>
        <v>0.94786729857819907</v>
      </c>
      <c r="D25" s="768"/>
      <c r="E25" s="590"/>
      <c r="F25" s="70"/>
    </row>
    <row r="26" spans="1:6">
      <c r="A26" s="85" t="s">
        <v>21</v>
      </c>
      <c r="B26" s="99">
        <f>COUNTIF($B$37:$B$460,"13TMB.*")</f>
        <v>20</v>
      </c>
      <c r="C26" s="105">
        <f t="shared" si="0"/>
        <v>9.4786729857819907</v>
      </c>
      <c r="D26" s="767"/>
      <c r="E26" s="53"/>
      <c r="F26" s="5"/>
    </row>
    <row r="27" spans="1:6">
      <c r="A27" s="86" t="s">
        <v>9</v>
      </c>
      <c r="B27" s="99">
        <f>COUNTIF($B$37:$B$450,"13TBK.*")</f>
        <v>6</v>
      </c>
      <c r="C27" s="105">
        <f t="shared" si="0"/>
        <v>2.8436018957345972</v>
      </c>
      <c r="D27" s="767"/>
      <c r="E27" s="5"/>
      <c r="F27" s="5"/>
    </row>
    <row r="28" spans="1:6">
      <c r="A28" s="59" t="s">
        <v>75</v>
      </c>
      <c r="B28" s="99">
        <f>COUNTIF($B$37:$B$450,"13TTE.*")</f>
        <v>9</v>
      </c>
      <c r="C28" s="105">
        <f>(B28/$B$31)*100</f>
        <v>4.2654028436018958</v>
      </c>
      <c r="D28" s="767"/>
      <c r="E28" s="5"/>
      <c r="F28" s="5"/>
    </row>
    <row r="29" spans="1:6">
      <c r="A29" s="85" t="s">
        <v>3313</v>
      </c>
      <c r="B29" s="942">
        <f>COUNTIF($B$37:$B$503,"*13TEBAD*")-COUNTIF($B$37:$B$503,"*13TEBAD.L*")</f>
        <v>8</v>
      </c>
      <c r="C29" s="105">
        <f>(B29/$B$31)*100</f>
        <v>3.7914691943127963</v>
      </c>
      <c r="D29" s="767"/>
      <c r="E29" s="5"/>
      <c r="F29" s="5"/>
    </row>
    <row r="30" spans="1:6">
      <c r="A30" s="90" t="s">
        <v>3401</v>
      </c>
      <c r="B30" s="96">
        <f>COUNTIF($B$37:$B$503,"*13TEBAD.L*")</f>
        <v>6</v>
      </c>
      <c r="C30" s="589">
        <f>(B30/$B$31)*100</f>
        <v>2.8436018957345972</v>
      </c>
      <c r="D30" s="767"/>
      <c r="E30" s="5"/>
      <c r="F30" s="5"/>
    </row>
    <row r="31" spans="1:6">
      <c r="A31" s="944" t="s">
        <v>2</v>
      </c>
      <c r="B31" s="945">
        <f>SUM(B15:B30)</f>
        <v>211</v>
      </c>
      <c r="C31" s="946">
        <f>SUM(C15:C30)</f>
        <v>99.999999999999986</v>
      </c>
      <c r="D31" s="767"/>
      <c r="E31" s="53"/>
      <c r="F31" s="5"/>
    </row>
    <row r="32" spans="1:6" ht="15.6" customHeight="1">
      <c r="A32" s="1039" t="s">
        <v>3008</v>
      </c>
      <c r="B32" s="1039"/>
      <c r="C32" s="1039"/>
      <c r="D32" s="1039"/>
      <c r="E32" s="947"/>
      <c r="F32" s="662"/>
    </row>
    <row r="33" spans="1:6" ht="65.25" customHeight="1">
      <c r="A33" s="1040" t="s">
        <v>2933</v>
      </c>
      <c r="B33" s="1040"/>
      <c r="C33" s="1040"/>
      <c r="D33" s="1040"/>
      <c r="E33" s="1040"/>
      <c r="F33" s="1040"/>
    </row>
    <row r="34" spans="1:6">
      <c r="A34" s="113" t="s">
        <v>22</v>
      </c>
      <c r="B34" s="113"/>
      <c r="C34" s="113"/>
      <c r="D34" s="113"/>
      <c r="E34" s="113"/>
      <c r="F34" s="113"/>
    </row>
    <row r="35" spans="1:6">
      <c r="A35" s="25" t="s">
        <v>3</v>
      </c>
      <c r="B35" s="25" t="s">
        <v>6</v>
      </c>
      <c r="C35" s="25" t="s">
        <v>7</v>
      </c>
      <c r="D35" s="25" t="s">
        <v>8</v>
      </c>
      <c r="E35" s="26" t="s">
        <v>4</v>
      </c>
      <c r="F35" s="25" t="s">
        <v>11</v>
      </c>
    </row>
    <row r="36" spans="1:6">
      <c r="A36" s="883" t="s">
        <v>2699</v>
      </c>
      <c r="B36" s="783"/>
      <c r="C36" s="29"/>
      <c r="D36" s="29"/>
      <c r="E36" s="29"/>
      <c r="F36" s="29"/>
    </row>
    <row r="37" spans="1:6">
      <c r="A37" s="8" t="s">
        <v>36</v>
      </c>
      <c r="B37" s="173" t="s">
        <v>1494</v>
      </c>
      <c r="C37" s="173" t="s">
        <v>1</v>
      </c>
      <c r="D37" s="120" t="s">
        <v>1495</v>
      </c>
      <c r="E37" s="162" t="s">
        <v>1434</v>
      </c>
      <c r="F37" s="120" t="s">
        <v>1496</v>
      </c>
    </row>
    <row r="38" spans="1:6">
      <c r="A38" s="8" t="s">
        <v>37</v>
      </c>
      <c r="B38" s="173" t="s">
        <v>1497</v>
      </c>
      <c r="C38" s="173" t="s">
        <v>1</v>
      </c>
      <c r="D38" s="120" t="s">
        <v>1498</v>
      </c>
      <c r="E38" s="162" t="s">
        <v>1434</v>
      </c>
      <c r="F38" s="120" t="s">
        <v>1499</v>
      </c>
    </row>
    <row r="39" spans="1:6">
      <c r="A39" s="8" t="s">
        <v>38</v>
      </c>
      <c r="B39" s="173" t="s">
        <v>2377</v>
      </c>
      <c r="C39" s="173" t="s">
        <v>20</v>
      </c>
      <c r="D39" s="173" t="s">
        <v>385</v>
      </c>
      <c r="E39" s="173" t="s">
        <v>2530</v>
      </c>
      <c r="F39" s="173" t="s">
        <v>2885</v>
      </c>
    </row>
    <row r="40" spans="1:6">
      <c r="A40" s="8" t="s">
        <v>39</v>
      </c>
      <c r="B40" s="173" t="s">
        <v>2378</v>
      </c>
      <c r="C40" s="173" t="s">
        <v>20</v>
      </c>
      <c r="D40" s="173" t="s">
        <v>388</v>
      </c>
      <c r="E40" s="173" t="s">
        <v>2530</v>
      </c>
      <c r="F40" s="173" t="s">
        <v>2885</v>
      </c>
    </row>
    <row r="41" spans="1:6">
      <c r="A41" s="546" t="s">
        <v>73</v>
      </c>
      <c r="B41" s="547"/>
      <c r="C41" s="547"/>
      <c r="D41" s="547"/>
      <c r="E41" s="548"/>
      <c r="F41" s="547"/>
    </row>
    <row r="42" spans="1:6">
      <c r="A42" s="8" t="s">
        <v>41</v>
      </c>
      <c r="B42" s="59" t="s">
        <v>1275</v>
      </c>
      <c r="C42" s="59" t="s">
        <v>5</v>
      </c>
      <c r="D42" s="59" t="s">
        <v>1276</v>
      </c>
      <c r="E42" s="59" t="s">
        <v>2529</v>
      </c>
      <c r="F42" s="59" t="s">
        <v>1278</v>
      </c>
    </row>
    <row r="43" spans="1:6">
      <c r="A43" s="8" t="s">
        <v>40</v>
      </c>
      <c r="B43" s="59" t="s">
        <v>1279</v>
      </c>
      <c r="C43" s="59" t="s">
        <v>5</v>
      </c>
      <c r="D43" s="59" t="s">
        <v>2896</v>
      </c>
      <c r="E43" s="59" t="s">
        <v>2529</v>
      </c>
      <c r="F43" s="59" t="s">
        <v>2897</v>
      </c>
    </row>
    <row r="44" spans="1:6">
      <c r="A44" s="8" t="s">
        <v>42</v>
      </c>
      <c r="B44" s="208" t="s">
        <v>3355</v>
      </c>
      <c r="C44" s="208" t="s">
        <v>3313</v>
      </c>
      <c r="D44" s="264" t="s">
        <v>3356</v>
      </c>
      <c r="E44" s="210" t="s">
        <v>3315</v>
      </c>
      <c r="F44" s="211" t="s">
        <v>3357</v>
      </c>
    </row>
    <row r="45" spans="1:6">
      <c r="A45" s="156" t="s">
        <v>43</v>
      </c>
      <c r="B45" s="156"/>
      <c r="C45" s="59" t="s">
        <v>2105</v>
      </c>
      <c r="D45" s="773"/>
      <c r="E45" s="773"/>
      <c r="F45" s="34"/>
    </row>
    <row r="46" spans="1:6">
      <c r="A46" s="883" t="s">
        <v>2700</v>
      </c>
      <c r="B46" s="783"/>
      <c r="C46" s="29"/>
      <c r="D46" s="29"/>
      <c r="E46" s="29"/>
      <c r="F46" s="29"/>
    </row>
    <row r="47" spans="1:6">
      <c r="A47" s="8" t="s">
        <v>36</v>
      </c>
      <c r="B47" s="59" t="s">
        <v>1282</v>
      </c>
      <c r="C47" s="59" t="s">
        <v>5</v>
      </c>
      <c r="D47" s="59" t="s">
        <v>2898</v>
      </c>
      <c r="E47" s="59" t="s">
        <v>2529</v>
      </c>
      <c r="F47" s="59" t="s">
        <v>2899</v>
      </c>
    </row>
    <row r="48" spans="1:6">
      <c r="A48" s="8" t="s">
        <v>37</v>
      </c>
      <c r="B48" s="59" t="s">
        <v>1285</v>
      </c>
      <c r="C48" s="59" t="s">
        <v>5</v>
      </c>
      <c r="D48" s="59" t="s">
        <v>2900</v>
      </c>
      <c r="E48" s="59" t="s">
        <v>2529</v>
      </c>
      <c r="F48" s="59" t="s">
        <v>2901</v>
      </c>
    </row>
    <row r="49" spans="1:6">
      <c r="A49" s="8" t="s">
        <v>38</v>
      </c>
      <c r="B49" s="173" t="s">
        <v>1500</v>
      </c>
      <c r="C49" s="173" t="s">
        <v>1</v>
      </c>
      <c r="D49" s="120" t="s">
        <v>1501</v>
      </c>
      <c r="E49" s="162" t="s">
        <v>1434</v>
      </c>
      <c r="F49" s="120" t="s">
        <v>1502</v>
      </c>
    </row>
    <row r="50" spans="1:6">
      <c r="A50" s="8" t="s">
        <v>39</v>
      </c>
      <c r="B50" s="173" t="s">
        <v>1503</v>
      </c>
      <c r="C50" s="173" t="s">
        <v>1</v>
      </c>
      <c r="D50" s="120" t="s">
        <v>1504</v>
      </c>
      <c r="E50" s="162" t="s">
        <v>1434</v>
      </c>
      <c r="F50" s="120" t="s">
        <v>1505</v>
      </c>
    </row>
    <row r="51" spans="1:6">
      <c r="A51" s="546" t="s">
        <v>73</v>
      </c>
      <c r="B51" s="547"/>
      <c r="C51" s="547"/>
      <c r="D51" s="547"/>
      <c r="E51" s="548"/>
      <c r="F51" s="547"/>
    </row>
    <row r="52" spans="1:6">
      <c r="A52" s="8" t="s">
        <v>41</v>
      </c>
      <c r="B52" s="156" t="s">
        <v>2359</v>
      </c>
      <c r="C52" s="59" t="s">
        <v>66</v>
      </c>
      <c r="D52" s="773" t="s">
        <v>244</v>
      </c>
      <c r="E52" s="773" t="s">
        <v>181</v>
      </c>
      <c r="F52" s="51" t="s">
        <v>245</v>
      </c>
    </row>
    <row r="53" spans="1:6">
      <c r="A53" s="8" t="s">
        <v>40</v>
      </c>
      <c r="B53" s="156" t="s">
        <v>2360</v>
      </c>
      <c r="C53" s="59" t="s">
        <v>66</v>
      </c>
      <c r="D53" s="773" t="s">
        <v>244</v>
      </c>
      <c r="E53" s="773" t="s">
        <v>181</v>
      </c>
      <c r="F53" s="156" t="s">
        <v>245</v>
      </c>
    </row>
    <row r="54" spans="1:6">
      <c r="A54" s="156" t="s">
        <v>42</v>
      </c>
      <c r="B54" s="59" t="s">
        <v>2402</v>
      </c>
      <c r="C54" s="59" t="s">
        <v>21</v>
      </c>
      <c r="D54" s="59" t="s">
        <v>3032</v>
      </c>
      <c r="E54" s="59" t="s">
        <v>2915</v>
      </c>
      <c r="F54" s="8"/>
    </row>
    <row r="55" spans="1:6">
      <c r="A55" s="156" t="s">
        <v>43</v>
      </c>
      <c r="B55" s="59" t="s">
        <v>2403</v>
      </c>
      <c r="C55" s="59" t="s">
        <v>21</v>
      </c>
      <c r="D55" s="59" t="s">
        <v>3033</v>
      </c>
      <c r="E55" s="59" t="s">
        <v>2915</v>
      </c>
      <c r="F55" s="8"/>
    </row>
    <row r="56" spans="1:6">
      <c r="A56" s="883" t="s">
        <v>2701</v>
      </c>
      <c r="B56" s="783"/>
      <c r="C56" s="29"/>
      <c r="D56" s="29"/>
      <c r="E56" s="29"/>
      <c r="F56" s="29"/>
    </row>
    <row r="57" spans="1:6">
      <c r="A57" s="8" t="s">
        <v>36</v>
      </c>
      <c r="C57" s="976" t="s">
        <v>2105</v>
      </c>
      <c r="F57" s="8"/>
    </row>
    <row r="58" spans="1:6">
      <c r="A58" s="8" t="s">
        <v>37</v>
      </c>
      <c r="B58" s="208"/>
      <c r="C58" s="976" t="s">
        <v>2105</v>
      </c>
      <c r="D58" s="211"/>
      <c r="E58" s="210"/>
      <c r="F58" s="211"/>
    </row>
    <row r="59" spans="1:6">
      <c r="A59" s="8" t="s">
        <v>38</v>
      </c>
      <c r="B59" s="59" t="s">
        <v>3017</v>
      </c>
      <c r="C59" s="59" t="s">
        <v>20</v>
      </c>
      <c r="D59" s="59" t="s">
        <v>393</v>
      </c>
      <c r="E59" s="67" t="s">
        <v>2530</v>
      </c>
      <c r="F59" s="8" t="s">
        <v>3019</v>
      </c>
    </row>
    <row r="60" spans="1:6">
      <c r="A60" s="8" t="s">
        <v>39</v>
      </c>
      <c r="B60" s="59" t="s">
        <v>3018</v>
      </c>
      <c r="C60" s="59" t="s">
        <v>20</v>
      </c>
      <c r="D60" s="59" t="s">
        <v>396</v>
      </c>
      <c r="E60" s="67" t="s">
        <v>2530</v>
      </c>
      <c r="F60" s="8" t="s">
        <v>3020</v>
      </c>
    </row>
    <row r="61" spans="1:6" ht="13.15" customHeight="1">
      <c r="A61" s="546" t="s">
        <v>73</v>
      </c>
      <c r="B61" s="551"/>
      <c r="C61" s="550"/>
      <c r="D61" s="757"/>
      <c r="E61" s="551"/>
      <c r="F61" s="551"/>
    </row>
    <row r="62" spans="1:6">
      <c r="A62" s="8" t="s">
        <v>41</v>
      </c>
      <c r="B62" s="208" t="s">
        <v>3358</v>
      </c>
      <c r="C62" s="208" t="s">
        <v>3313</v>
      </c>
      <c r="D62" s="211" t="s">
        <v>3359</v>
      </c>
      <c r="E62" s="210" t="s">
        <v>3315</v>
      </c>
      <c r="F62" s="211" t="s">
        <v>3360</v>
      </c>
    </row>
    <row r="63" spans="1:6">
      <c r="A63" s="8" t="s">
        <v>40</v>
      </c>
      <c r="B63" s="208" t="s">
        <v>3361</v>
      </c>
      <c r="C63" s="208" t="s">
        <v>3313</v>
      </c>
      <c r="D63" s="264" t="s">
        <v>3362</v>
      </c>
      <c r="E63" s="210" t="s">
        <v>3315</v>
      </c>
      <c r="F63" s="211" t="s">
        <v>3363</v>
      </c>
    </row>
    <row r="64" spans="1:6">
      <c r="A64" s="156" t="s">
        <v>42</v>
      </c>
      <c r="B64" s="208"/>
      <c r="C64" s="976" t="s">
        <v>2105</v>
      </c>
      <c r="D64" s="264"/>
      <c r="E64" s="210"/>
      <c r="F64" s="211"/>
    </row>
    <row r="65" spans="1:6">
      <c r="A65" s="156" t="s">
        <v>43</v>
      </c>
      <c r="B65" s="59"/>
      <c r="C65" s="976" t="s">
        <v>2105</v>
      </c>
      <c r="D65" s="82"/>
      <c r="E65" s="82"/>
      <c r="F65" s="82"/>
    </row>
    <row r="66" spans="1:6">
      <c r="A66" s="883" t="s">
        <v>2702</v>
      </c>
      <c r="B66" s="783"/>
      <c r="C66" s="58"/>
      <c r="D66" s="65"/>
      <c r="E66" s="29"/>
      <c r="F66" s="29"/>
    </row>
    <row r="67" spans="1:6">
      <c r="A67" s="8" t="s">
        <v>36</v>
      </c>
      <c r="C67" s="976" t="s">
        <v>2105</v>
      </c>
    </row>
    <row r="68" spans="1:6">
      <c r="A68" s="8" t="s">
        <v>37</v>
      </c>
      <c r="B68" s="156" t="s">
        <v>2373</v>
      </c>
      <c r="C68" s="59" t="s">
        <v>2040</v>
      </c>
      <c r="D68" s="773" t="s">
        <v>598</v>
      </c>
      <c r="E68" s="773" t="s">
        <v>2646</v>
      </c>
      <c r="F68" s="34" t="s">
        <v>599</v>
      </c>
    </row>
    <row r="69" spans="1:6">
      <c r="A69" s="8" t="s">
        <v>38</v>
      </c>
      <c r="B69" s="8" t="s">
        <v>2369</v>
      </c>
      <c r="C69" s="8" t="s">
        <v>2040</v>
      </c>
      <c r="D69" s="8" t="s">
        <v>601</v>
      </c>
      <c r="E69" s="8" t="s">
        <v>2646</v>
      </c>
      <c r="F69" s="8" t="s">
        <v>602</v>
      </c>
    </row>
    <row r="70" spans="1:6">
      <c r="A70" s="8" t="s">
        <v>39</v>
      </c>
      <c r="B70" s="8" t="s">
        <v>2370</v>
      </c>
      <c r="C70" s="8" t="s">
        <v>2040</v>
      </c>
      <c r="D70" s="8" t="s">
        <v>604</v>
      </c>
      <c r="E70" s="8" t="s">
        <v>2646</v>
      </c>
      <c r="F70" s="8" t="s">
        <v>605</v>
      </c>
    </row>
    <row r="71" spans="1:6">
      <c r="A71" s="546" t="s">
        <v>73</v>
      </c>
      <c r="B71" s="547"/>
      <c r="C71" s="550"/>
      <c r="D71" s="757"/>
      <c r="E71" s="551"/>
      <c r="F71" s="547"/>
    </row>
    <row r="72" spans="1:6">
      <c r="A72" s="8" t="s">
        <v>41</v>
      </c>
      <c r="B72" s="82" t="s">
        <v>3009</v>
      </c>
      <c r="C72" s="82" t="s">
        <v>3010</v>
      </c>
      <c r="D72" s="82" t="s">
        <v>3011</v>
      </c>
      <c r="E72" s="82" t="s">
        <v>3242</v>
      </c>
      <c r="F72" s="82" t="s">
        <v>3012</v>
      </c>
    </row>
    <row r="73" spans="1:6">
      <c r="A73" s="8" t="s">
        <v>40</v>
      </c>
      <c r="B73" s="82" t="s">
        <v>3013</v>
      </c>
      <c r="C73" s="82" t="s">
        <v>3010</v>
      </c>
      <c r="D73" s="82" t="s">
        <v>3015</v>
      </c>
      <c r="E73" s="82" t="s">
        <v>2529</v>
      </c>
      <c r="F73" s="82" t="s">
        <v>3016</v>
      </c>
    </row>
    <row r="74" spans="1:6">
      <c r="A74" s="156" t="s">
        <v>42</v>
      </c>
      <c r="B74" s="82" t="s">
        <v>3009</v>
      </c>
      <c r="C74" s="82" t="s">
        <v>3014</v>
      </c>
      <c r="D74" s="82" t="s">
        <v>3011</v>
      </c>
      <c r="E74" s="82" t="s">
        <v>2529</v>
      </c>
      <c r="F74" s="82" t="s">
        <v>3012</v>
      </c>
    </row>
    <row r="75" spans="1:6">
      <c r="A75" s="156" t="s">
        <v>43</v>
      </c>
      <c r="B75" s="82" t="s">
        <v>3013</v>
      </c>
      <c r="C75" s="82" t="s">
        <v>3014</v>
      </c>
      <c r="D75" s="82" t="s">
        <v>3015</v>
      </c>
      <c r="E75" s="82" t="s">
        <v>2529</v>
      </c>
      <c r="F75" s="82" t="s">
        <v>3016</v>
      </c>
    </row>
    <row r="76" spans="1:6">
      <c r="A76" s="883" t="s">
        <v>2703</v>
      </c>
      <c r="B76" s="783"/>
      <c r="C76" s="29"/>
      <c r="D76" s="29"/>
      <c r="E76" s="29"/>
      <c r="F76" s="29"/>
    </row>
    <row r="77" spans="1:6">
      <c r="A77" s="8" t="s">
        <v>36</v>
      </c>
      <c r="C77" s="976" t="s">
        <v>2105</v>
      </c>
    </row>
    <row r="78" spans="1:6">
      <c r="A78" s="8" t="s">
        <v>37</v>
      </c>
      <c r="B78" s="59" t="s">
        <v>2397</v>
      </c>
      <c r="C78" s="59" t="s">
        <v>0</v>
      </c>
      <c r="D78" s="59" t="s">
        <v>1829</v>
      </c>
      <c r="E78" s="59" t="s">
        <v>1766</v>
      </c>
      <c r="F78" s="59" t="s">
        <v>1830</v>
      </c>
    </row>
    <row r="79" spans="1:6">
      <c r="A79" s="8" t="s">
        <v>38</v>
      </c>
      <c r="B79" s="8" t="s">
        <v>2398</v>
      </c>
      <c r="C79" s="8" t="s">
        <v>0</v>
      </c>
      <c r="D79" s="8" t="s">
        <v>1829</v>
      </c>
      <c r="E79" s="8" t="s">
        <v>1766</v>
      </c>
      <c r="F79" s="8" t="s">
        <v>1830</v>
      </c>
    </row>
    <row r="80" spans="1:6">
      <c r="A80" s="8" t="s">
        <v>39</v>
      </c>
      <c r="B80" s="8" t="s">
        <v>2399</v>
      </c>
      <c r="C80" s="59" t="s">
        <v>0</v>
      </c>
      <c r="D80" s="773" t="s">
        <v>1829</v>
      </c>
      <c r="E80" s="773" t="s">
        <v>1766</v>
      </c>
      <c r="F80" s="34" t="s">
        <v>1830</v>
      </c>
    </row>
    <row r="81" spans="1:6">
      <c r="A81" s="546" t="s">
        <v>73</v>
      </c>
      <c r="B81" s="547"/>
      <c r="C81" s="547"/>
      <c r="D81" s="547"/>
      <c r="E81" s="548"/>
      <c r="F81" s="547"/>
    </row>
    <row r="82" spans="1:6">
      <c r="A82" s="8" t="s">
        <v>41</v>
      </c>
      <c r="B82" s="156"/>
      <c r="C82" s="976" t="s">
        <v>2105</v>
      </c>
      <c r="D82" s="40"/>
      <c r="E82" s="773"/>
      <c r="F82" s="8"/>
    </row>
    <row r="83" spans="1:6">
      <c r="A83" s="8" t="s">
        <v>40</v>
      </c>
      <c r="B83" s="156"/>
      <c r="C83" s="976" t="s">
        <v>2105</v>
      </c>
      <c r="D83" s="40"/>
      <c r="E83" s="773"/>
      <c r="F83" s="8"/>
    </row>
    <row r="84" spans="1:6">
      <c r="A84" s="156" t="s">
        <v>42</v>
      </c>
      <c r="B84" s="156"/>
      <c r="C84" s="976" t="s">
        <v>2105</v>
      </c>
      <c r="D84" s="773"/>
      <c r="E84" s="773"/>
      <c r="F84" s="51"/>
    </row>
    <row r="85" spans="1:6">
      <c r="A85" s="156" t="s">
        <v>43</v>
      </c>
      <c r="B85" s="156"/>
      <c r="C85" s="976" t="s">
        <v>2105</v>
      </c>
      <c r="D85" s="773"/>
      <c r="E85" s="773"/>
      <c r="F85" s="156"/>
    </row>
    <row r="86" spans="1:6">
      <c r="A86" s="113" t="s">
        <v>14</v>
      </c>
      <c r="B86" s="113"/>
      <c r="C86" s="113"/>
      <c r="D86" s="113"/>
      <c r="E86" s="113"/>
      <c r="F86" s="113"/>
    </row>
    <row r="87" spans="1:6">
      <c r="A87" s="25" t="s">
        <v>3</v>
      </c>
      <c r="B87" s="25" t="s">
        <v>6</v>
      </c>
      <c r="C87" s="25" t="s">
        <v>7</v>
      </c>
      <c r="D87" s="25" t="s">
        <v>8</v>
      </c>
      <c r="E87" s="26" t="s">
        <v>4</v>
      </c>
      <c r="F87" s="25" t="s">
        <v>11</v>
      </c>
    </row>
    <row r="88" spans="1:6">
      <c r="A88" s="883" t="s">
        <v>2704</v>
      </c>
      <c r="B88" s="883"/>
      <c r="C88" s="783"/>
      <c r="D88" s="29"/>
      <c r="E88" s="29"/>
      <c r="F88" s="29"/>
    </row>
    <row r="89" spans="1:6">
      <c r="A89" s="8" t="s">
        <v>36</v>
      </c>
      <c r="B89" s="173" t="s">
        <v>1509</v>
      </c>
      <c r="C89" s="173" t="s">
        <v>1</v>
      </c>
      <c r="D89" s="120" t="s">
        <v>1510</v>
      </c>
      <c r="E89" s="162" t="s">
        <v>1451</v>
      </c>
      <c r="F89" s="120" t="s">
        <v>1511</v>
      </c>
    </row>
    <row r="90" spans="1:6">
      <c r="A90" s="8" t="s">
        <v>37</v>
      </c>
      <c r="B90" s="173" t="s">
        <v>1512</v>
      </c>
      <c r="C90" s="173" t="s">
        <v>1</v>
      </c>
      <c r="D90" s="120" t="s">
        <v>1513</v>
      </c>
      <c r="E90" s="162" t="s">
        <v>1451</v>
      </c>
      <c r="F90" s="120" t="s">
        <v>1514</v>
      </c>
    </row>
    <row r="91" spans="1:6">
      <c r="A91" s="8" t="s">
        <v>38</v>
      </c>
      <c r="B91" s="8" t="s">
        <v>2379</v>
      </c>
      <c r="C91" s="8" t="s">
        <v>20</v>
      </c>
      <c r="D91" s="8" t="s">
        <v>401</v>
      </c>
      <c r="E91" s="8" t="s">
        <v>2530</v>
      </c>
      <c r="F91" s="8" t="s">
        <v>402</v>
      </c>
    </row>
    <row r="92" spans="1:6">
      <c r="A92" s="8" t="s">
        <v>39</v>
      </c>
      <c r="B92" s="8" t="s">
        <v>2380</v>
      </c>
      <c r="C92" s="8" t="s">
        <v>20</v>
      </c>
      <c r="D92" s="8" t="s">
        <v>404</v>
      </c>
      <c r="E92" s="8" t="s">
        <v>2530</v>
      </c>
      <c r="F92" s="8" t="s">
        <v>405</v>
      </c>
    </row>
    <row r="93" spans="1:6">
      <c r="A93" s="546" t="s">
        <v>73</v>
      </c>
      <c r="B93" s="547"/>
      <c r="C93" s="547"/>
      <c r="D93" s="547"/>
      <c r="E93" s="548"/>
      <c r="F93" s="547"/>
    </row>
    <row r="94" spans="1:6">
      <c r="A94" s="8" t="s">
        <v>41</v>
      </c>
      <c r="B94" s="59" t="s">
        <v>1297</v>
      </c>
      <c r="C94" s="59" t="s">
        <v>5</v>
      </c>
      <c r="D94" s="59" t="s">
        <v>1280</v>
      </c>
      <c r="E94" s="67" t="s">
        <v>2529</v>
      </c>
      <c r="F94" s="8" t="s">
        <v>1281</v>
      </c>
    </row>
    <row r="95" spans="1:6">
      <c r="A95" s="8" t="s">
        <v>40</v>
      </c>
      <c r="B95" s="59" t="s">
        <v>1300</v>
      </c>
      <c r="C95" s="59" t="s">
        <v>5</v>
      </c>
      <c r="D95" s="59" t="s">
        <v>1283</v>
      </c>
      <c r="E95" s="67" t="s">
        <v>2529</v>
      </c>
      <c r="F95" s="8" t="s">
        <v>1284</v>
      </c>
    </row>
    <row r="96" spans="1:6">
      <c r="A96" s="156" t="s">
        <v>42</v>
      </c>
      <c r="B96" s="156" t="s">
        <v>2374</v>
      </c>
      <c r="C96" s="59" t="s">
        <v>2104</v>
      </c>
      <c r="D96" s="59"/>
      <c r="E96" s="59"/>
      <c r="F96" s="59"/>
    </row>
    <row r="97" spans="1:6">
      <c r="A97" s="156" t="s">
        <v>43</v>
      </c>
      <c r="B97" s="156" t="s">
        <v>2374</v>
      </c>
      <c r="C97" s="59" t="s">
        <v>2104</v>
      </c>
      <c r="D97" s="59"/>
      <c r="E97" s="59"/>
      <c r="F97" s="59"/>
    </row>
    <row r="98" spans="1:6">
      <c r="A98" s="883" t="s">
        <v>2705</v>
      </c>
      <c r="B98" s="783"/>
      <c r="C98" s="29"/>
      <c r="D98" s="29"/>
      <c r="E98" s="29"/>
      <c r="F98" s="29"/>
    </row>
    <row r="99" spans="1:6">
      <c r="A99" s="8" t="s">
        <v>36</v>
      </c>
      <c r="B99" s="8" t="s">
        <v>2381</v>
      </c>
      <c r="C99" s="8" t="s">
        <v>20</v>
      </c>
      <c r="D99" s="8" t="s">
        <v>407</v>
      </c>
      <c r="E99" s="8" t="s">
        <v>2530</v>
      </c>
      <c r="F99" s="8" t="s">
        <v>408</v>
      </c>
    </row>
    <row r="100" spans="1:6">
      <c r="A100" s="8" t="s">
        <v>37</v>
      </c>
      <c r="B100" s="8" t="s">
        <v>2382</v>
      </c>
      <c r="C100" s="8" t="s">
        <v>20</v>
      </c>
      <c r="D100" s="8" t="s">
        <v>410</v>
      </c>
      <c r="E100" s="8" t="s">
        <v>2530</v>
      </c>
      <c r="F100" s="8" t="s">
        <v>411</v>
      </c>
    </row>
    <row r="101" spans="1:6">
      <c r="A101" s="8" t="s">
        <v>38</v>
      </c>
      <c r="B101" s="173" t="s">
        <v>1515</v>
      </c>
      <c r="C101" s="173" t="s">
        <v>1</v>
      </c>
      <c r="D101" s="120" t="s">
        <v>2869</v>
      </c>
      <c r="E101" s="162" t="s">
        <v>1451</v>
      </c>
      <c r="F101" s="120" t="s">
        <v>1517</v>
      </c>
    </row>
    <row r="102" spans="1:6">
      <c r="A102" s="8" t="s">
        <v>39</v>
      </c>
      <c r="B102" s="173" t="s">
        <v>1518</v>
      </c>
      <c r="C102" s="173" t="s">
        <v>1</v>
      </c>
      <c r="D102" s="120" t="s">
        <v>2870</v>
      </c>
      <c r="E102" s="162" t="s">
        <v>1451</v>
      </c>
      <c r="F102" s="120" t="s">
        <v>1517</v>
      </c>
    </row>
    <row r="103" spans="1:6">
      <c r="A103" s="546" t="s">
        <v>73</v>
      </c>
      <c r="B103" s="547"/>
      <c r="C103" s="547"/>
      <c r="D103" s="547"/>
      <c r="E103" s="548"/>
      <c r="F103" s="547"/>
    </row>
    <row r="104" spans="1:6">
      <c r="A104" s="8" t="s">
        <v>41</v>
      </c>
      <c r="B104" s="8" t="s">
        <v>2361</v>
      </c>
      <c r="C104" s="8" t="s">
        <v>66</v>
      </c>
      <c r="D104" s="8" t="s">
        <v>248</v>
      </c>
      <c r="E104" s="8" t="s">
        <v>181</v>
      </c>
      <c r="F104" s="8" t="s">
        <v>249</v>
      </c>
    </row>
    <row r="105" spans="1:6">
      <c r="A105" s="8" t="s">
        <v>40</v>
      </c>
      <c r="B105" s="8" t="s">
        <v>2362</v>
      </c>
      <c r="C105" s="8" t="s">
        <v>66</v>
      </c>
      <c r="D105" s="8" t="s">
        <v>248</v>
      </c>
      <c r="E105" s="8" t="s">
        <v>181</v>
      </c>
      <c r="F105" s="8" t="s">
        <v>249</v>
      </c>
    </row>
    <row r="106" spans="1:6">
      <c r="A106" s="156" t="s">
        <v>42</v>
      </c>
      <c r="B106" s="59" t="s">
        <v>1309</v>
      </c>
      <c r="C106" s="59" t="s">
        <v>5</v>
      </c>
      <c r="D106" s="59" t="s">
        <v>1298</v>
      </c>
      <c r="E106" s="59" t="s">
        <v>2529</v>
      </c>
      <c r="F106" s="59" t="s">
        <v>1299</v>
      </c>
    </row>
    <row r="107" spans="1:6">
      <c r="A107" s="156" t="s">
        <v>43</v>
      </c>
      <c r="B107" s="59" t="s">
        <v>1312</v>
      </c>
      <c r="C107" s="59" t="s">
        <v>5</v>
      </c>
      <c r="D107" s="59" t="s">
        <v>1301</v>
      </c>
      <c r="E107" s="59" t="s">
        <v>2529</v>
      </c>
      <c r="F107" s="59" t="s">
        <v>1302</v>
      </c>
    </row>
    <row r="108" spans="1:6">
      <c r="A108" s="883" t="s">
        <v>2706</v>
      </c>
      <c r="B108" s="783"/>
      <c r="C108" s="29"/>
      <c r="D108" s="29"/>
      <c r="E108" s="29"/>
      <c r="F108" s="29"/>
    </row>
    <row r="109" spans="1:6">
      <c r="A109" s="8" t="s">
        <v>36</v>
      </c>
      <c r="B109" s="89" t="s">
        <v>3035</v>
      </c>
      <c r="C109" s="89" t="s">
        <v>3254</v>
      </c>
      <c r="D109" s="89" t="s">
        <v>3037</v>
      </c>
      <c r="E109" s="89" t="s">
        <v>3252</v>
      </c>
      <c r="F109" s="89" t="s">
        <v>3038</v>
      </c>
    </row>
    <row r="110" spans="1:6">
      <c r="A110" s="8" t="s">
        <v>37</v>
      </c>
      <c r="B110" s="89" t="s">
        <v>3039</v>
      </c>
      <c r="C110" s="89" t="s">
        <v>3254</v>
      </c>
      <c r="D110" s="89" t="s">
        <v>3066</v>
      </c>
      <c r="E110" s="89" t="s">
        <v>3252</v>
      </c>
      <c r="F110" s="89" t="s">
        <v>3038</v>
      </c>
    </row>
    <row r="111" spans="1:6">
      <c r="A111" s="8" t="s">
        <v>38</v>
      </c>
      <c r="B111" s="89" t="s">
        <v>3035</v>
      </c>
      <c r="C111" s="89" t="s">
        <v>3255</v>
      </c>
      <c r="D111" s="89" t="s">
        <v>3037</v>
      </c>
      <c r="E111" s="89" t="s">
        <v>3252</v>
      </c>
      <c r="F111" s="89" t="s">
        <v>3038</v>
      </c>
    </row>
    <row r="112" spans="1:6">
      <c r="A112" s="8" t="s">
        <v>39</v>
      </c>
      <c r="B112" s="89" t="s">
        <v>3039</v>
      </c>
      <c r="C112" s="89" t="s">
        <v>3255</v>
      </c>
      <c r="D112" s="89" t="s">
        <v>3066</v>
      </c>
      <c r="E112" s="89" t="s">
        <v>3252</v>
      </c>
      <c r="F112" s="89" t="s">
        <v>3038</v>
      </c>
    </row>
    <row r="113" spans="1:6">
      <c r="A113" s="546" t="s">
        <v>73</v>
      </c>
      <c r="B113" s="547"/>
      <c r="C113" s="547"/>
      <c r="D113" s="547"/>
      <c r="E113" s="548"/>
      <c r="F113" s="547"/>
    </row>
    <row r="114" spans="1:6">
      <c r="A114" s="8" t="s">
        <v>41</v>
      </c>
      <c r="B114" s="59" t="s">
        <v>2155</v>
      </c>
      <c r="C114" s="59" t="s">
        <v>2006</v>
      </c>
      <c r="D114" s="40"/>
      <c r="E114" s="67" t="s">
        <v>3246</v>
      </c>
      <c r="F114" s="8"/>
    </row>
    <row r="115" spans="1:6">
      <c r="A115" s="8" t="s">
        <v>40</v>
      </c>
      <c r="B115" s="59" t="s">
        <v>2155</v>
      </c>
      <c r="C115" s="59" t="s">
        <v>2006</v>
      </c>
      <c r="D115" s="40"/>
      <c r="E115" s="67" t="s">
        <v>3246</v>
      </c>
      <c r="F115" s="8"/>
    </row>
    <row r="116" spans="1:6">
      <c r="A116" s="156" t="s">
        <v>42</v>
      </c>
      <c r="B116" s="8" t="s">
        <v>2375</v>
      </c>
      <c r="C116" s="8" t="s">
        <v>2102</v>
      </c>
      <c r="D116" s="8"/>
      <c r="E116" s="8"/>
      <c r="F116" s="8"/>
    </row>
    <row r="117" spans="1:6">
      <c r="A117" s="156" t="s">
        <v>43</v>
      </c>
      <c r="B117" s="8" t="s">
        <v>2375</v>
      </c>
      <c r="C117" s="8" t="s">
        <v>2102</v>
      </c>
      <c r="D117" s="8"/>
      <c r="E117" s="8"/>
      <c r="F117" s="8"/>
    </row>
    <row r="118" spans="1:6">
      <c r="A118" s="883" t="s">
        <v>2707</v>
      </c>
      <c r="B118" s="783"/>
      <c r="C118" s="29"/>
      <c r="D118" s="29"/>
      <c r="E118" s="29"/>
      <c r="F118" s="29"/>
    </row>
    <row r="119" spans="1:6">
      <c r="A119" s="8" t="s">
        <v>36</v>
      </c>
      <c r="B119" s="8" t="s">
        <v>2404</v>
      </c>
      <c r="C119" s="8" t="s">
        <v>21</v>
      </c>
      <c r="D119" s="8" t="s">
        <v>2914</v>
      </c>
      <c r="E119" s="59" t="s">
        <v>2915</v>
      </c>
      <c r="F119" s="8"/>
    </row>
    <row r="120" spans="1:6">
      <c r="A120" s="8" t="s">
        <v>37</v>
      </c>
      <c r="B120" s="8" t="s">
        <v>2405</v>
      </c>
      <c r="C120" s="8" t="s">
        <v>21</v>
      </c>
      <c r="D120" s="8" t="s">
        <v>2916</v>
      </c>
      <c r="E120" s="59" t="s">
        <v>2915</v>
      </c>
      <c r="F120" s="8"/>
    </row>
    <row r="121" spans="1:6">
      <c r="A121" s="8" t="s">
        <v>38</v>
      </c>
      <c r="B121" s="82" t="s">
        <v>1294</v>
      </c>
      <c r="C121" s="82" t="s">
        <v>3040</v>
      </c>
      <c r="D121" s="82" t="s">
        <v>1289</v>
      </c>
      <c r="E121" s="82" t="s">
        <v>2529</v>
      </c>
      <c r="F121" s="296" t="s">
        <v>1293</v>
      </c>
    </row>
    <row r="122" spans="1:6">
      <c r="A122" s="8" t="s">
        <v>39</v>
      </c>
      <c r="B122" s="82" t="s">
        <v>1294</v>
      </c>
      <c r="C122" s="82" t="s">
        <v>3036</v>
      </c>
      <c r="D122" s="82" t="s">
        <v>1289</v>
      </c>
      <c r="E122" s="82" t="s">
        <v>2529</v>
      </c>
      <c r="F122" s="296" t="s">
        <v>1293</v>
      </c>
    </row>
    <row r="123" spans="1:6">
      <c r="A123" s="546" t="s">
        <v>73</v>
      </c>
      <c r="B123" s="547"/>
      <c r="C123" s="547"/>
      <c r="D123" s="547"/>
      <c r="E123" s="548"/>
      <c r="F123" s="547"/>
    </row>
    <row r="124" spans="1:6">
      <c r="A124" s="8" t="s">
        <v>41</v>
      </c>
      <c r="B124" s="89" t="s">
        <v>2886</v>
      </c>
      <c r="C124" s="89" t="s">
        <v>2889</v>
      </c>
      <c r="D124" s="89" t="s">
        <v>2891</v>
      </c>
      <c r="E124" s="89" t="s">
        <v>2893</v>
      </c>
      <c r="F124" s="89" t="s">
        <v>2894</v>
      </c>
    </row>
    <row r="125" spans="1:6">
      <c r="A125" s="8" t="s">
        <v>40</v>
      </c>
      <c r="B125" s="89" t="s">
        <v>2887</v>
      </c>
      <c r="C125" s="89" t="s">
        <v>2889</v>
      </c>
      <c r="D125" s="89" t="s">
        <v>2892</v>
      </c>
      <c r="E125" s="89" t="s">
        <v>2893</v>
      </c>
      <c r="F125" s="89" t="s">
        <v>2895</v>
      </c>
    </row>
    <row r="126" spans="1:6">
      <c r="A126" s="156" t="s">
        <v>42</v>
      </c>
      <c r="B126" s="89" t="s">
        <v>2888</v>
      </c>
      <c r="C126" s="89" t="s">
        <v>2890</v>
      </c>
      <c r="D126" s="89" t="s">
        <v>2891</v>
      </c>
      <c r="E126" s="89" t="s">
        <v>2893</v>
      </c>
      <c r="F126" s="89" t="s">
        <v>2894</v>
      </c>
    </row>
    <row r="127" spans="1:6">
      <c r="A127" s="156" t="s">
        <v>43</v>
      </c>
      <c r="B127" s="89" t="s">
        <v>2887</v>
      </c>
      <c r="C127" s="89" t="s">
        <v>2890</v>
      </c>
      <c r="D127" s="89" t="s">
        <v>2892</v>
      </c>
      <c r="E127" s="89" t="s">
        <v>2893</v>
      </c>
      <c r="F127" s="89" t="s">
        <v>2895</v>
      </c>
    </row>
    <row r="128" spans="1:6">
      <c r="A128" s="883" t="s">
        <v>2708</v>
      </c>
      <c r="B128" s="783"/>
      <c r="C128" s="29"/>
      <c r="D128" s="29"/>
      <c r="E128" s="29"/>
      <c r="F128" s="29"/>
    </row>
    <row r="129" spans="1:6">
      <c r="A129" s="8" t="s">
        <v>36</v>
      </c>
      <c r="B129" s="8" t="s">
        <v>2406</v>
      </c>
      <c r="C129" s="8" t="s">
        <v>21</v>
      </c>
      <c r="D129" s="59" t="s">
        <v>2917</v>
      </c>
      <c r="E129" s="59" t="s">
        <v>2915</v>
      </c>
      <c r="F129" s="8"/>
    </row>
    <row r="130" spans="1:6">
      <c r="A130" s="8" t="s">
        <v>37</v>
      </c>
      <c r="B130" s="8" t="s">
        <v>2407</v>
      </c>
      <c r="C130" s="8" t="s">
        <v>21</v>
      </c>
      <c r="D130" s="8" t="s">
        <v>2918</v>
      </c>
      <c r="E130" s="59" t="s">
        <v>2915</v>
      </c>
      <c r="F130" s="8"/>
    </row>
    <row r="131" spans="1:6">
      <c r="A131" s="8" t="s">
        <v>38</v>
      </c>
      <c r="B131" s="37" t="s">
        <v>2422</v>
      </c>
      <c r="C131" s="37" t="s">
        <v>9</v>
      </c>
      <c r="D131" s="37" t="s">
        <v>965</v>
      </c>
      <c r="E131" s="59" t="s">
        <v>2608</v>
      </c>
      <c r="F131" s="8" t="s">
        <v>966</v>
      </c>
    </row>
    <row r="132" spans="1:6">
      <c r="A132" s="8" t="s">
        <v>39</v>
      </c>
      <c r="B132" s="37" t="s">
        <v>2423</v>
      </c>
      <c r="C132" s="37" t="s">
        <v>9</v>
      </c>
      <c r="D132" s="37" t="s">
        <v>965</v>
      </c>
      <c r="E132" s="59" t="s">
        <v>2608</v>
      </c>
      <c r="F132" s="8" t="s">
        <v>966</v>
      </c>
    </row>
    <row r="133" spans="1:6">
      <c r="A133" s="546" t="s">
        <v>73</v>
      </c>
      <c r="B133" s="547"/>
      <c r="C133" s="547"/>
      <c r="D133" s="547"/>
      <c r="E133" s="548"/>
      <c r="F133" s="547"/>
    </row>
    <row r="134" spans="1:6">
      <c r="A134" s="8" t="s">
        <v>41</v>
      </c>
      <c r="B134" s="156" t="s">
        <v>2156</v>
      </c>
      <c r="C134" s="59" t="s">
        <v>2004</v>
      </c>
      <c r="D134" s="40"/>
      <c r="E134" s="773" t="s">
        <v>1434</v>
      </c>
      <c r="F134" s="8"/>
    </row>
    <row r="135" spans="1:6">
      <c r="A135" s="8" t="s">
        <v>40</v>
      </c>
      <c r="B135" s="156" t="s">
        <v>2156</v>
      </c>
      <c r="C135" s="59" t="s">
        <v>2004</v>
      </c>
      <c r="D135" s="40"/>
      <c r="E135" s="773" t="s">
        <v>1434</v>
      </c>
      <c r="F135" s="8"/>
    </row>
    <row r="136" spans="1:6">
      <c r="A136" s="156" t="s">
        <v>42</v>
      </c>
      <c r="B136" s="8" t="s">
        <v>2376</v>
      </c>
      <c r="C136" s="8" t="s">
        <v>2100</v>
      </c>
      <c r="D136" s="8"/>
      <c r="E136" s="8"/>
      <c r="F136" s="8"/>
    </row>
    <row r="137" spans="1:6">
      <c r="A137" s="156" t="s">
        <v>43</v>
      </c>
      <c r="B137" s="8" t="s">
        <v>2376</v>
      </c>
      <c r="C137" s="8" t="s">
        <v>2100</v>
      </c>
      <c r="D137" s="8"/>
      <c r="E137" s="8"/>
      <c r="F137" s="8"/>
    </row>
    <row r="138" spans="1:6">
      <c r="A138" s="113" t="s">
        <v>15</v>
      </c>
      <c r="B138" s="113"/>
      <c r="C138" s="113"/>
      <c r="D138" s="113"/>
      <c r="E138" s="113"/>
      <c r="F138" s="113"/>
    </row>
    <row r="139" spans="1:6">
      <c r="A139" s="25" t="s">
        <v>3</v>
      </c>
      <c r="B139" s="25" t="s">
        <v>6</v>
      </c>
      <c r="C139" s="25" t="s">
        <v>7</v>
      </c>
      <c r="D139" s="25" t="s">
        <v>8</v>
      </c>
      <c r="E139" s="26" t="s">
        <v>4</v>
      </c>
      <c r="F139" s="25" t="s">
        <v>11</v>
      </c>
    </row>
    <row r="140" spans="1:6">
      <c r="A140" s="883" t="s">
        <v>2709</v>
      </c>
      <c r="B140" s="883"/>
      <c r="C140" s="783"/>
      <c r="D140" s="29"/>
      <c r="E140" s="29"/>
      <c r="F140" s="29"/>
    </row>
    <row r="141" spans="1:6">
      <c r="A141" s="8" t="s">
        <v>36</v>
      </c>
      <c r="B141" s="8" t="s">
        <v>1523</v>
      </c>
      <c r="C141" s="8" t="s">
        <v>1</v>
      </c>
      <c r="D141" s="8" t="s">
        <v>1524</v>
      </c>
      <c r="E141" s="8" t="s">
        <v>1457</v>
      </c>
      <c r="F141" s="8" t="s">
        <v>1525</v>
      </c>
    </row>
    <row r="142" spans="1:6">
      <c r="A142" s="8" t="s">
        <v>37</v>
      </c>
      <c r="B142" s="8" t="s">
        <v>1526</v>
      </c>
      <c r="C142" s="8" t="s">
        <v>1</v>
      </c>
      <c r="D142" s="8" t="s">
        <v>1527</v>
      </c>
      <c r="E142" s="8" t="s">
        <v>1457</v>
      </c>
      <c r="F142" s="8" t="s">
        <v>1528</v>
      </c>
    </row>
    <row r="143" spans="1:6">
      <c r="A143" s="8" t="s">
        <v>38</v>
      </c>
      <c r="B143" s="37" t="s">
        <v>2383</v>
      </c>
      <c r="C143" s="37" t="s">
        <v>20</v>
      </c>
      <c r="D143" s="37" t="s">
        <v>416</v>
      </c>
      <c r="E143" s="37" t="s">
        <v>417</v>
      </c>
      <c r="F143" s="37" t="s">
        <v>418</v>
      </c>
    </row>
    <row r="144" spans="1:6">
      <c r="A144" s="8" t="s">
        <v>39</v>
      </c>
      <c r="B144" s="37" t="s">
        <v>2384</v>
      </c>
      <c r="C144" s="37" t="s">
        <v>20</v>
      </c>
      <c r="D144" s="37" t="s">
        <v>420</v>
      </c>
      <c r="E144" s="37" t="s">
        <v>417</v>
      </c>
      <c r="F144" s="37" t="s">
        <v>418</v>
      </c>
    </row>
    <row r="145" spans="1:6">
      <c r="A145" s="546" t="s">
        <v>73</v>
      </c>
      <c r="B145" s="547"/>
      <c r="C145" s="547"/>
      <c r="D145" s="547"/>
      <c r="E145" s="548"/>
      <c r="F145" s="547"/>
    </row>
    <row r="146" spans="1:6">
      <c r="A146" s="8" t="s">
        <v>41</v>
      </c>
      <c r="B146" s="59" t="s">
        <v>1320</v>
      </c>
      <c r="C146" s="59" t="s">
        <v>5</v>
      </c>
      <c r="D146" s="59" t="s">
        <v>2902</v>
      </c>
      <c r="E146" s="67" t="s">
        <v>2529</v>
      </c>
      <c r="F146" s="8" t="s">
        <v>2903</v>
      </c>
    </row>
    <row r="147" spans="1:6">
      <c r="A147" s="8" t="s">
        <v>40</v>
      </c>
      <c r="B147" s="59" t="s">
        <v>1323</v>
      </c>
      <c r="C147" s="59" t="s">
        <v>5</v>
      </c>
      <c r="D147" s="59" t="s">
        <v>2904</v>
      </c>
      <c r="E147" s="67" t="s">
        <v>2529</v>
      </c>
      <c r="F147" s="8" t="s">
        <v>2905</v>
      </c>
    </row>
    <row r="148" spans="1:6">
      <c r="A148" s="156" t="s">
        <v>42</v>
      </c>
      <c r="B148" s="8" t="s">
        <v>2374</v>
      </c>
      <c r="C148" s="8" t="s">
        <v>2104</v>
      </c>
      <c r="D148" s="8"/>
      <c r="E148" s="8"/>
      <c r="F148" s="8"/>
    </row>
    <row r="149" spans="1:6">
      <c r="A149" s="156" t="s">
        <v>43</v>
      </c>
      <c r="B149" s="8" t="s">
        <v>2374</v>
      </c>
      <c r="C149" s="8" t="s">
        <v>2104</v>
      </c>
      <c r="D149" s="8"/>
      <c r="E149" s="8"/>
      <c r="F149" s="8"/>
    </row>
    <row r="150" spans="1:6">
      <c r="A150" s="883" t="s">
        <v>2710</v>
      </c>
      <c r="B150" s="783"/>
      <c r="C150" s="29"/>
      <c r="D150" s="29"/>
      <c r="E150" s="29"/>
      <c r="F150" s="29"/>
    </row>
    <row r="151" spans="1:6">
      <c r="A151" s="8" t="s">
        <v>36</v>
      </c>
      <c r="B151" s="8" t="s">
        <v>2363</v>
      </c>
      <c r="C151" s="8" t="s">
        <v>66</v>
      </c>
      <c r="D151" s="8" t="s">
        <v>252</v>
      </c>
      <c r="E151" s="8" t="s">
        <v>181</v>
      </c>
      <c r="F151" s="8" t="s">
        <v>253</v>
      </c>
    </row>
    <row r="152" spans="1:6">
      <c r="A152" s="8" t="s">
        <v>37</v>
      </c>
      <c r="B152" s="8" t="s">
        <v>2364</v>
      </c>
      <c r="C152" s="8" t="s">
        <v>66</v>
      </c>
      <c r="D152" s="8" t="s">
        <v>252</v>
      </c>
      <c r="E152" s="8" t="s">
        <v>181</v>
      </c>
      <c r="F152" s="8" t="s">
        <v>253</v>
      </c>
    </row>
    <row r="153" spans="1:6">
      <c r="A153" s="8" t="s">
        <v>38</v>
      </c>
      <c r="B153" s="59" t="s">
        <v>2989</v>
      </c>
      <c r="C153" s="59" t="s">
        <v>75</v>
      </c>
      <c r="D153" s="37"/>
      <c r="E153" s="37" t="s">
        <v>3034</v>
      </c>
      <c r="F153" s="8"/>
    </row>
    <row r="154" spans="1:6">
      <c r="A154" s="8" t="s">
        <v>39</v>
      </c>
      <c r="B154" s="59" t="s">
        <v>2990</v>
      </c>
      <c r="C154" s="59" t="s">
        <v>75</v>
      </c>
      <c r="D154" s="37"/>
      <c r="E154" s="37" t="s">
        <v>3034</v>
      </c>
      <c r="F154" s="8"/>
    </row>
    <row r="155" spans="1:6">
      <c r="A155" s="546" t="s">
        <v>73</v>
      </c>
      <c r="B155" s="547"/>
      <c r="C155" s="547"/>
      <c r="D155" s="547"/>
      <c r="E155" s="548"/>
      <c r="F155" s="547"/>
    </row>
    <row r="156" spans="1:6">
      <c r="A156" s="8" t="s">
        <v>41</v>
      </c>
      <c r="B156" s="8" t="s">
        <v>1529</v>
      </c>
      <c r="C156" s="8" t="s">
        <v>1</v>
      </c>
      <c r="D156" s="8" t="s">
        <v>1530</v>
      </c>
      <c r="E156" s="8" t="s">
        <v>1451</v>
      </c>
      <c r="F156" s="8" t="s">
        <v>1531</v>
      </c>
    </row>
    <row r="157" spans="1:6">
      <c r="A157" s="8" t="s">
        <v>40</v>
      </c>
      <c r="B157" s="8" t="s">
        <v>1532</v>
      </c>
      <c r="C157" s="8" t="s">
        <v>1</v>
      </c>
      <c r="D157" s="8" t="s">
        <v>1533</v>
      </c>
      <c r="E157" s="8" t="s">
        <v>1451</v>
      </c>
      <c r="F157" s="8" t="s">
        <v>1534</v>
      </c>
    </row>
    <row r="158" spans="1:6">
      <c r="A158" s="8" t="s">
        <v>42</v>
      </c>
      <c r="B158" s="287" t="s">
        <v>3370</v>
      </c>
      <c r="C158" s="287" t="s">
        <v>3313</v>
      </c>
      <c r="D158" s="967" t="s">
        <v>3371</v>
      </c>
      <c r="E158" s="210" t="s">
        <v>3315</v>
      </c>
      <c r="F158" s="287" t="s">
        <v>3372</v>
      </c>
    </row>
    <row r="159" spans="1:6">
      <c r="A159" s="8" t="s">
        <v>43</v>
      </c>
      <c r="B159" s="59" t="s">
        <v>2991</v>
      </c>
      <c r="C159" s="59" t="s">
        <v>75</v>
      </c>
      <c r="D159" s="37"/>
      <c r="E159" s="37" t="s">
        <v>3034</v>
      </c>
      <c r="F159" s="8"/>
    </row>
    <row r="160" spans="1:6">
      <c r="A160" s="883" t="s">
        <v>2711</v>
      </c>
      <c r="B160" s="783"/>
      <c r="C160" s="29"/>
      <c r="D160" s="29"/>
      <c r="E160" s="29"/>
      <c r="F160" s="29"/>
    </row>
    <row r="161" spans="1:6">
      <c r="A161" s="8" t="s">
        <v>36</v>
      </c>
      <c r="B161" s="82" t="s">
        <v>2523</v>
      </c>
      <c r="C161" s="82" t="s">
        <v>2170</v>
      </c>
      <c r="D161" s="82" t="s">
        <v>2196</v>
      </c>
      <c r="E161" s="82" t="s">
        <v>3250</v>
      </c>
      <c r="F161" s="89" t="s">
        <v>3064</v>
      </c>
    </row>
    <row r="162" spans="1:6">
      <c r="A162" s="8" t="s">
        <v>37</v>
      </c>
      <c r="B162" s="82" t="s">
        <v>2524</v>
      </c>
      <c r="C162" s="82" t="s">
        <v>2170</v>
      </c>
      <c r="D162" s="82" t="s">
        <v>2197</v>
      </c>
      <c r="E162" s="82" t="s">
        <v>3250</v>
      </c>
      <c r="F162" s="89" t="s">
        <v>3064</v>
      </c>
    </row>
    <row r="163" spans="1:6">
      <c r="A163" s="8" t="s">
        <v>38</v>
      </c>
      <c r="B163" s="82" t="s">
        <v>2523</v>
      </c>
      <c r="C163" s="82" t="s">
        <v>2172</v>
      </c>
      <c r="D163" s="82" t="s">
        <v>2196</v>
      </c>
      <c r="E163" s="82" t="s">
        <v>3250</v>
      </c>
      <c r="F163" s="89" t="s">
        <v>3064</v>
      </c>
    </row>
    <row r="164" spans="1:6">
      <c r="A164" s="8" t="s">
        <v>39</v>
      </c>
      <c r="B164" s="82" t="s">
        <v>2524</v>
      </c>
      <c r="C164" s="82" t="s">
        <v>2172</v>
      </c>
      <c r="D164" s="82" t="s">
        <v>2197</v>
      </c>
      <c r="E164" s="82" t="s">
        <v>3250</v>
      </c>
      <c r="F164" s="89" t="s">
        <v>3064</v>
      </c>
    </row>
    <row r="165" spans="1:6">
      <c r="A165" s="546" t="s">
        <v>73</v>
      </c>
      <c r="B165" s="547"/>
      <c r="C165" s="547"/>
      <c r="D165" s="547"/>
      <c r="E165" s="548"/>
      <c r="F165" s="547"/>
    </row>
    <row r="166" spans="1:6">
      <c r="A166" s="8" t="s">
        <v>41</v>
      </c>
      <c r="B166" s="59" t="s">
        <v>2155</v>
      </c>
      <c r="C166" s="59" t="s">
        <v>2006</v>
      </c>
      <c r="D166" s="40"/>
      <c r="E166" s="67" t="s">
        <v>3246</v>
      </c>
      <c r="F166" s="37"/>
    </row>
    <row r="167" spans="1:6">
      <c r="A167" s="8" t="s">
        <v>40</v>
      </c>
      <c r="B167" s="59" t="s">
        <v>2155</v>
      </c>
      <c r="C167" s="59" t="s">
        <v>2006</v>
      </c>
      <c r="D167" s="40"/>
      <c r="E167" s="67" t="s">
        <v>3246</v>
      </c>
      <c r="F167" s="37"/>
    </row>
    <row r="168" spans="1:6">
      <c r="A168" s="156" t="s">
        <v>42</v>
      </c>
      <c r="B168" s="8" t="s">
        <v>2375</v>
      </c>
      <c r="C168" s="8" t="s">
        <v>2102</v>
      </c>
      <c r="D168" s="8"/>
      <c r="E168" s="8"/>
      <c r="F168" s="8"/>
    </row>
    <row r="169" spans="1:6">
      <c r="A169" s="156" t="s">
        <v>43</v>
      </c>
      <c r="B169" s="8" t="s">
        <v>2375</v>
      </c>
      <c r="C169" s="8" t="s">
        <v>2102</v>
      </c>
      <c r="D169" s="8"/>
      <c r="E169" s="8"/>
      <c r="F169" s="8"/>
    </row>
    <row r="170" spans="1:6">
      <c r="A170" s="883" t="s">
        <v>2712</v>
      </c>
      <c r="B170" s="783"/>
      <c r="C170" s="29"/>
      <c r="D170" s="29"/>
      <c r="E170" s="29"/>
      <c r="F170" s="29"/>
    </row>
    <row r="171" spans="1:6">
      <c r="A171" s="8" t="s">
        <v>36</v>
      </c>
      <c r="B171" s="37" t="s">
        <v>1332</v>
      </c>
      <c r="C171" s="37" t="s">
        <v>5</v>
      </c>
      <c r="D171" s="37" t="s">
        <v>1310</v>
      </c>
      <c r="E171" s="37" t="s">
        <v>2529</v>
      </c>
      <c r="F171" s="37" t="s">
        <v>1311</v>
      </c>
    </row>
    <row r="172" spans="1:6">
      <c r="A172" s="8" t="s">
        <v>37</v>
      </c>
      <c r="B172" s="37" t="s">
        <v>1335</v>
      </c>
      <c r="C172" s="37" t="s">
        <v>5</v>
      </c>
      <c r="D172" s="37" t="s">
        <v>1313</v>
      </c>
      <c r="E172" s="37" t="s">
        <v>2529</v>
      </c>
      <c r="F172" s="37" t="s">
        <v>1314</v>
      </c>
    </row>
    <row r="173" spans="1:6">
      <c r="A173" s="8" t="s">
        <v>38</v>
      </c>
      <c r="B173" s="8" t="s">
        <v>2408</v>
      </c>
      <c r="C173" s="8" t="s">
        <v>21</v>
      </c>
      <c r="D173" s="59" t="s">
        <v>2920</v>
      </c>
      <c r="E173" s="59" t="s">
        <v>2915</v>
      </c>
      <c r="F173" s="8"/>
    </row>
    <row r="174" spans="1:6">
      <c r="A174" s="8" t="s">
        <v>39</v>
      </c>
      <c r="B174" s="8" t="s">
        <v>2409</v>
      </c>
      <c r="C174" s="8" t="s">
        <v>21</v>
      </c>
      <c r="D174" s="8" t="s">
        <v>2919</v>
      </c>
      <c r="E174" s="59" t="s">
        <v>2915</v>
      </c>
      <c r="F174" s="8"/>
    </row>
    <row r="175" spans="1:6">
      <c r="A175" s="546" t="s">
        <v>73</v>
      </c>
      <c r="B175" s="547"/>
      <c r="C175" s="547"/>
      <c r="D175" s="547"/>
      <c r="E175" s="548"/>
      <c r="F175" s="547"/>
    </row>
    <row r="176" spans="1:6">
      <c r="A176" s="8" t="s">
        <v>41</v>
      </c>
      <c r="B176" s="89" t="s">
        <v>3067</v>
      </c>
      <c r="C176" s="89" t="s">
        <v>3256</v>
      </c>
      <c r="D176" s="89" t="s">
        <v>3070</v>
      </c>
      <c r="E176" s="89" t="s">
        <v>3069</v>
      </c>
      <c r="F176" s="89" t="s">
        <v>3072</v>
      </c>
    </row>
    <row r="177" spans="1:6">
      <c r="A177" s="8" t="s">
        <v>40</v>
      </c>
      <c r="B177" s="89" t="s">
        <v>3068</v>
      </c>
      <c r="C177" s="89" t="s">
        <v>3256</v>
      </c>
      <c r="D177" s="89" t="s">
        <v>3071</v>
      </c>
      <c r="E177" s="89" t="s">
        <v>3069</v>
      </c>
      <c r="F177" s="89" t="s">
        <v>3072</v>
      </c>
    </row>
    <row r="178" spans="1:6">
      <c r="A178" s="156" t="s">
        <v>42</v>
      </c>
      <c r="B178" s="89" t="s">
        <v>3067</v>
      </c>
      <c r="C178" s="89" t="s">
        <v>3257</v>
      </c>
      <c r="D178" s="89" t="s">
        <v>3070</v>
      </c>
      <c r="E178" s="89" t="s">
        <v>3069</v>
      </c>
      <c r="F178" s="89" t="s">
        <v>3072</v>
      </c>
    </row>
    <row r="179" spans="1:6">
      <c r="A179" s="156" t="s">
        <v>43</v>
      </c>
      <c r="B179" s="89" t="s">
        <v>3068</v>
      </c>
      <c r="C179" s="89" t="s">
        <v>3257</v>
      </c>
      <c r="D179" s="89" t="s">
        <v>3071</v>
      </c>
      <c r="E179" s="89" t="s">
        <v>3069</v>
      </c>
      <c r="F179" s="89" t="s">
        <v>3072</v>
      </c>
    </row>
    <row r="180" spans="1:6">
      <c r="A180" s="883" t="s">
        <v>2713</v>
      </c>
      <c r="B180" s="783"/>
      <c r="C180" s="29"/>
      <c r="D180" s="29"/>
      <c r="E180" s="29"/>
      <c r="F180" s="29"/>
    </row>
    <row r="181" spans="1:6">
      <c r="A181" s="8" t="s">
        <v>36</v>
      </c>
      <c r="B181" s="8" t="s">
        <v>2400</v>
      </c>
      <c r="C181" s="8" t="s">
        <v>0</v>
      </c>
      <c r="D181" s="8" t="s">
        <v>1834</v>
      </c>
      <c r="E181" s="8" t="s">
        <v>1766</v>
      </c>
      <c r="F181" s="8" t="s">
        <v>1835</v>
      </c>
    </row>
    <row r="182" spans="1:6">
      <c r="A182" s="8" t="s">
        <v>37</v>
      </c>
      <c r="B182" s="208" t="s">
        <v>3373</v>
      </c>
      <c r="C182" s="208" t="s">
        <v>3313</v>
      </c>
      <c r="D182" s="211" t="s">
        <v>3374</v>
      </c>
      <c r="E182" s="210" t="s">
        <v>3315</v>
      </c>
      <c r="F182" s="211" t="s">
        <v>3375</v>
      </c>
    </row>
    <row r="183" spans="1:6">
      <c r="A183" s="8" t="s">
        <v>38</v>
      </c>
      <c r="B183" s="8" t="s">
        <v>2410</v>
      </c>
      <c r="C183" s="8" t="s">
        <v>21</v>
      </c>
      <c r="D183" s="37" t="s">
        <v>2921</v>
      </c>
      <c r="E183" s="59" t="s">
        <v>2915</v>
      </c>
      <c r="F183" s="89"/>
    </row>
    <row r="184" spans="1:6">
      <c r="A184" s="8" t="s">
        <v>39</v>
      </c>
      <c r="B184" s="8" t="s">
        <v>2411</v>
      </c>
      <c r="C184" s="8" t="s">
        <v>21</v>
      </c>
      <c r="D184" s="37" t="s">
        <v>2922</v>
      </c>
      <c r="E184" s="59" t="s">
        <v>2915</v>
      </c>
      <c r="F184" s="8"/>
    </row>
    <row r="185" spans="1:6">
      <c r="A185" s="546" t="s">
        <v>73</v>
      </c>
      <c r="B185" s="547"/>
      <c r="C185" s="547"/>
      <c r="D185" s="547"/>
      <c r="E185" s="548"/>
      <c r="F185" s="547"/>
    </row>
    <row r="186" spans="1:6">
      <c r="A186" s="8" t="s">
        <v>41</v>
      </c>
      <c r="B186" s="156" t="s">
        <v>2156</v>
      </c>
      <c r="C186" s="59" t="s">
        <v>2004</v>
      </c>
      <c r="D186" s="40"/>
      <c r="E186" s="773" t="s">
        <v>1434</v>
      </c>
      <c r="F186" s="8"/>
    </row>
    <row r="187" spans="1:6">
      <c r="A187" s="8" t="s">
        <v>40</v>
      </c>
      <c r="B187" s="156" t="s">
        <v>2156</v>
      </c>
      <c r="C187" s="59" t="s">
        <v>2004</v>
      </c>
      <c r="D187" s="40"/>
      <c r="E187" s="773" t="s">
        <v>1434</v>
      </c>
      <c r="F187" s="8"/>
    </row>
    <row r="188" spans="1:6">
      <c r="A188" s="156" t="s">
        <v>42</v>
      </c>
      <c r="B188" s="8" t="s">
        <v>2376</v>
      </c>
      <c r="C188" s="8" t="s">
        <v>2100</v>
      </c>
      <c r="D188" s="8"/>
      <c r="E188" s="8"/>
      <c r="F188" s="8"/>
    </row>
    <row r="189" spans="1:6">
      <c r="A189" s="156" t="s">
        <v>43</v>
      </c>
      <c r="B189" s="8" t="s">
        <v>2376</v>
      </c>
      <c r="C189" s="8" t="s">
        <v>2100</v>
      </c>
      <c r="D189" s="8"/>
      <c r="E189" s="8"/>
      <c r="F189" s="8"/>
    </row>
    <row r="190" spans="1:6">
      <c r="A190" s="113" t="s">
        <v>16</v>
      </c>
      <c r="B190" s="113"/>
      <c r="C190" s="113"/>
      <c r="D190" s="113"/>
      <c r="E190" s="113"/>
      <c r="F190" s="113"/>
    </row>
    <row r="191" spans="1:6">
      <c r="A191" s="25" t="s">
        <v>3</v>
      </c>
      <c r="B191" s="25" t="s">
        <v>6</v>
      </c>
      <c r="C191" s="25" t="s">
        <v>7</v>
      </c>
      <c r="D191" s="25" t="s">
        <v>8</v>
      </c>
      <c r="E191" s="26" t="s">
        <v>4</v>
      </c>
      <c r="F191" s="25" t="s">
        <v>11</v>
      </c>
    </row>
    <row r="192" spans="1:6">
      <c r="A192" s="883" t="s">
        <v>2714</v>
      </c>
      <c r="B192" s="883"/>
      <c r="C192" s="783"/>
      <c r="D192" s="29"/>
      <c r="E192" s="29"/>
      <c r="F192" s="29"/>
    </row>
    <row r="193" spans="1:6">
      <c r="A193" s="37" t="s">
        <v>36</v>
      </c>
      <c r="B193" s="8" t="s">
        <v>1538</v>
      </c>
      <c r="C193" s="8" t="s">
        <v>1</v>
      </c>
      <c r="D193" s="37" t="s">
        <v>1539</v>
      </c>
      <c r="E193" s="8" t="s">
        <v>1457</v>
      </c>
      <c r="F193" s="8" t="s">
        <v>1546</v>
      </c>
    </row>
    <row r="194" spans="1:6">
      <c r="A194" s="37" t="s">
        <v>37</v>
      </c>
      <c r="B194" s="8" t="s">
        <v>1541</v>
      </c>
      <c r="C194" s="8" t="s">
        <v>1</v>
      </c>
      <c r="D194" s="37" t="s">
        <v>1542</v>
      </c>
      <c r="E194" s="8" t="s">
        <v>1457</v>
      </c>
      <c r="F194" s="8" t="s">
        <v>1546</v>
      </c>
    </row>
    <row r="195" spans="1:6">
      <c r="A195" s="37" t="s">
        <v>38</v>
      </c>
      <c r="B195" s="37" t="s">
        <v>2385</v>
      </c>
      <c r="C195" s="37" t="s">
        <v>20</v>
      </c>
      <c r="D195" s="37" t="s">
        <v>422</v>
      </c>
      <c r="E195" s="37" t="s">
        <v>417</v>
      </c>
      <c r="F195" s="37" t="s">
        <v>423</v>
      </c>
    </row>
    <row r="196" spans="1:6">
      <c r="A196" s="37" t="s">
        <v>39</v>
      </c>
      <c r="B196" s="37" t="s">
        <v>2386</v>
      </c>
      <c r="C196" s="37" t="s">
        <v>20</v>
      </c>
      <c r="D196" s="37" t="s">
        <v>425</v>
      </c>
      <c r="E196" s="37" t="s">
        <v>417</v>
      </c>
      <c r="F196" s="37" t="s">
        <v>423</v>
      </c>
    </row>
    <row r="197" spans="1:6">
      <c r="A197" s="582" t="s">
        <v>73</v>
      </c>
      <c r="B197" s="548"/>
      <c r="C197" s="548"/>
      <c r="D197" s="548"/>
      <c r="E197" s="548"/>
      <c r="F197" s="548"/>
    </row>
    <row r="198" spans="1:6">
      <c r="A198" s="37" t="s">
        <v>41</v>
      </c>
      <c r="B198" s="8" t="s">
        <v>2412</v>
      </c>
      <c r="C198" s="8" t="s">
        <v>21</v>
      </c>
      <c r="D198" s="964" t="s">
        <v>2924</v>
      </c>
      <c r="E198" s="963" t="s">
        <v>3311</v>
      </c>
      <c r="F198" s="37"/>
    </row>
    <row r="199" spans="1:6">
      <c r="A199" s="37" t="s">
        <v>40</v>
      </c>
      <c r="B199" s="8" t="s">
        <v>2414</v>
      </c>
      <c r="C199" s="8" t="s">
        <v>21</v>
      </c>
      <c r="D199" s="964" t="s">
        <v>2923</v>
      </c>
      <c r="E199" s="963" t="s">
        <v>3311</v>
      </c>
      <c r="F199" s="37"/>
    </row>
    <row r="200" spans="1:6">
      <c r="A200" s="159" t="s">
        <v>42</v>
      </c>
      <c r="B200" s="8" t="s">
        <v>2374</v>
      </c>
      <c r="C200" s="8" t="s">
        <v>2104</v>
      </c>
      <c r="D200" s="8"/>
      <c r="E200" s="8"/>
      <c r="F200" s="37"/>
    </row>
    <row r="201" spans="1:6">
      <c r="A201" s="159" t="s">
        <v>43</v>
      </c>
      <c r="B201" s="8" t="s">
        <v>2374</v>
      </c>
      <c r="C201" s="8" t="s">
        <v>2104</v>
      </c>
      <c r="D201" s="8"/>
      <c r="E201" s="8"/>
      <c r="F201" s="37"/>
    </row>
    <row r="202" spans="1:6">
      <c r="A202" s="883" t="s">
        <v>2715</v>
      </c>
      <c r="B202" s="783"/>
      <c r="C202" s="29"/>
      <c r="D202" s="29"/>
      <c r="E202" s="29"/>
      <c r="F202" s="29"/>
    </row>
    <row r="203" spans="1:6" s="892" customFormat="1">
      <c r="A203" s="37" t="s">
        <v>36</v>
      </c>
      <c r="B203" s="37" t="s">
        <v>2387</v>
      </c>
      <c r="C203" s="37" t="s">
        <v>20</v>
      </c>
      <c r="D203" s="37" t="s">
        <v>430</v>
      </c>
      <c r="E203" s="37" t="s">
        <v>417</v>
      </c>
      <c r="F203" s="37" t="s">
        <v>431</v>
      </c>
    </row>
    <row r="204" spans="1:6" s="892" customFormat="1">
      <c r="A204" s="37" t="s">
        <v>37</v>
      </c>
      <c r="B204" s="37" t="s">
        <v>2388</v>
      </c>
      <c r="C204" s="37" t="s">
        <v>20</v>
      </c>
      <c r="D204" s="37" t="s">
        <v>433</v>
      </c>
      <c r="E204" s="37" t="s">
        <v>417</v>
      </c>
      <c r="F204" s="37" t="s">
        <v>434</v>
      </c>
    </row>
    <row r="205" spans="1:6" ht="31.5">
      <c r="A205" s="37" t="s">
        <v>38</v>
      </c>
      <c r="B205" s="33" t="s">
        <v>1544</v>
      </c>
      <c r="C205" s="33" t="s">
        <v>1</v>
      </c>
      <c r="D205" s="39" t="s">
        <v>2881</v>
      </c>
      <c r="E205" s="51" t="s">
        <v>1457</v>
      </c>
      <c r="F205" s="39" t="s">
        <v>2883</v>
      </c>
    </row>
    <row r="206" spans="1:6" ht="31.5">
      <c r="A206" s="37" t="s">
        <v>39</v>
      </c>
      <c r="B206" s="33" t="s">
        <v>1547</v>
      </c>
      <c r="C206" s="33" t="s">
        <v>1</v>
      </c>
      <c r="D206" s="32" t="s">
        <v>2882</v>
      </c>
      <c r="E206" s="51" t="s">
        <v>1457</v>
      </c>
      <c r="F206" s="39" t="s">
        <v>2884</v>
      </c>
    </row>
    <row r="207" spans="1:6">
      <c r="A207" s="582" t="s">
        <v>73</v>
      </c>
      <c r="B207" s="547"/>
      <c r="C207" s="547"/>
      <c r="D207" s="547"/>
      <c r="E207" s="548"/>
      <c r="F207" s="547"/>
    </row>
    <row r="208" spans="1:6">
      <c r="A208" s="37" t="s">
        <v>41</v>
      </c>
      <c r="B208" s="37" t="s">
        <v>2365</v>
      </c>
      <c r="C208" s="37" t="s">
        <v>66</v>
      </c>
      <c r="D208" s="37" t="s">
        <v>256</v>
      </c>
      <c r="E208" s="37" t="s">
        <v>181</v>
      </c>
      <c r="F208" s="37" t="s">
        <v>257</v>
      </c>
    </row>
    <row r="209" spans="1:6">
      <c r="A209" s="37" t="s">
        <v>40</v>
      </c>
      <c r="B209" s="37" t="s">
        <v>2368</v>
      </c>
      <c r="C209" s="37" t="s">
        <v>66</v>
      </c>
      <c r="D209" s="37" t="s">
        <v>256</v>
      </c>
      <c r="E209" s="37" t="s">
        <v>181</v>
      </c>
      <c r="F209" s="37" t="s">
        <v>257</v>
      </c>
    </row>
    <row r="210" spans="1:6" s="892" customFormat="1">
      <c r="A210" s="159" t="s">
        <v>42</v>
      </c>
      <c r="B210" s="8" t="s">
        <v>2371</v>
      </c>
      <c r="C210" s="8" t="s">
        <v>2040</v>
      </c>
      <c r="D210" s="8" t="s">
        <v>611</v>
      </c>
      <c r="E210" s="8" t="s">
        <v>3253</v>
      </c>
      <c r="F210" s="8" t="s">
        <v>612</v>
      </c>
    </row>
    <row r="211" spans="1:6" s="892" customFormat="1">
      <c r="A211" s="159" t="s">
        <v>43</v>
      </c>
      <c r="B211" s="8" t="s">
        <v>2372</v>
      </c>
      <c r="C211" s="8" t="s">
        <v>2040</v>
      </c>
      <c r="D211" s="8" t="s">
        <v>614</v>
      </c>
      <c r="E211" s="8" t="s">
        <v>3253</v>
      </c>
      <c r="F211" s="8" t="s">
        <v>615</v>
      </c>
    </row>
    <row r="212" spans="1:6">
      <c r="A212" s="883" t="s">
        <v>2716</v>
      </c>
      <c r="B212" s="783"/>
      <c r="C212" s="29"/>
      <c r="D212" s="29"/>
      <c r="E212" s="29"/>
      <c r="F212" s="29"/>
    </row>
    <row r="213" spans="1:6">
      <c r="A213" s="8" t="s">
        <v>36</v>
      </c>
      <c r="B213" s="89" t="s">
        <v>2445</v>
      </c>
      <c r="C213" s="89" t="s">
        <v>2170</v>
      </c>
      <c r="D213" s="89" t="s">
        <v>2202</v>
      </c>
      <c r="E213" s="89" t="s">
        <v>3250</v>
      </c>
      <c r="F213" s="89" t="s">
        <v>2552</v>
      </c>
    </row>
    <row r="214" spans="1:6">
      <c r="A214" s="8" t="s">
        <v>37</v>
      </c>
      <c r="B214" s="89" t="s">
        <v>2446</v>
      </c>
      <c r="C214" s="89" t="s">
        <v>2170</v>
      </c>
      <c r="D214" s="89" t="s">
        <v>2203</v>
      </c>
      <c r="E214" s="89" t="s">
        <v>3250</v>
      </c>
      <c r="F214" s="89" t="s">
        <v>2205</v>
      </c>
    </row>
    <row r="215" spans="1:6">
      <c r="A215" s="8" t="s">
        <v>38</v>
      </c>
      <c r="B215" s="89" t="s">
        <v>2445</v>
      </c>
      <c r="C215" s="89" t="s">
        <v>2172</v>
      </c>
      <c r="D215" s="89" t="s">
        <v>2202</v>
      </c>
      <c r="E215" s="89" t="s">
        <v>3250</v>
      </c>
      <c r="F215" s="89" t="s">
        <v>2204</v>
      </c>
    </row>
    <row r="216" spans="1:6">
      <c r="A216" s="8" t="s">
        <v>39</v>
      </c>
      <c r="B216" s="89" t="s">
        <v>2446</v>
      </c>
      <c r="C216" s="89" t="s">
        <v>2172</v>
      </c>
      <c r="D216" s="89" t="s">
        <v>2203</v>
      </c>
      <c r="E216" s="89" t="s">
        <v>3250</v>
      </c>
      <c r="F216" s="89" t="s">
        <v>2205</v>
      </c>
    </row>
    <row r="217" spans="1:6">
      <c r="A217" s="546" t="s">
        <v>73</v>
      </c>
      <c r="B217" s="547"/>
      <c r="C217" s="547"/>
      <c r="D217" s="547"/>
      <c r="E217" s="548"/>
      <c r="F217" s="547"/>
    </row>
    <row r="218" spans="1:6">
      <c r="A218" s="8" t="s">
        <v>41</v>
      </c>
      <c r="B218" s="59" t="s">
        <v>2155</v>
      </c>
      <c r="C218" s="59" t="s">
        <v>2006</v>
      </c>
      <c r="D218" s="40"/>
      <c r="E218" s="67" t="s">
        <v>3246</v>
      </c>
      <c r="F218" s="8"/>
    </row>
    <row r="219" spans="1:6">
      <c r="A219" s="8" t="s">
        <v>40</v>
      </c>
      <c r="B219" s="59" t="s">
        <v>2155</v>
      </c>
      <c r="C219" s="59" t="s">
        <v>2006</v>
      </c>
      <c r="D219" s="40"/>
      <c r="E219" s="67" t="s">
        <v>3246</v>
      </c>
      <c r="F219" s="8"/>
    </row>
    <row r="220" spans="1:6">
      <c r="A220" s="156" t="s">
        <v>42</v>
      </c>
      <c r="B220" s="8" t="s">
        <v>2375</v>
      </c>
      <c r="C220" s="8" t="s">
        <v>2102</v>
      </c>
      <c r="D220" s="8"/>
      <c r="E220" s="8"/>
      <c r="F220" s="8"/>
    </row>
    <row r="221" spans="1:6">
      <c r="A221" s="156" t="s">
        <v>43</v>
      </c>
      <c r="B221" s="8" t="s">
        <v>2375</v>
      </c>
      <c r="C221" s="8" t="s">
        <v>2102</v>
      </c>
      <c r="D221" s="8"/>
      <c r="E221" s="8"/>
      <c r="F221" s="8"/>
    </row>
    <row r="222" spans="1:6">
      <c r="A222" s="883" t="s">
        <v>2717</v>
      </c>
      <c r="B222" s="783"/>
      <c r="C222" s="29"/>
      <c r="D222" s="29"/>
      <c r="E222" s="29"/>
      <c r="F222" s="29"/>
    </row>
    <row r="223" spans="1:6" ht="15.4" customHeight="1">
      <c r="A223" s="8" t="s">
        <v>36</v>
      </c>
      <c r="B223" s="8" t="s">
        <v>1338</v>
      </c>
      <c r="C223" s="8" t="s">
        <v>5</v>
      </c>
      <c r="D223" s="8" t="s">
        <v>2541</v>
      </c>
      <c r="E223" s="59" t="s">
        <v>2529</v>
      </c>
      <c r="F223" s="8" t="s">
        <v>1322</v>
      </c>
    </row>
    <row r="224" spans="1:6" ht="15.4" customHeight="1">
      <c r="A224" s="8" t="s">
        <v>37</v>
      </c>
      <c r="B224" s="8" t="s">
        <v>1347</v>
      </c>
      <c r="C224" s="8" t="s">
        <v>5</v>
      </c>
      <c r="D224" s="8" t="s">
        <v>2543</v>
      </c>
      <c r="E224" s="59" t="s">
        <v>2529</v>
      </c>
      <c r="F224" s="8" t="s">
        <v>1325</v>
      </c>
    </row>
    <row r="225" spans="1:6" ht="15.4" customHeight="1">
      <c r="A225" s="8" t="s">
        <v>38</v>
      </c>
      <c r="B225" s="8" t="s">
        <v>2413</v>
      </c>
      <c r="C225" s="8" t="s">
        <v>21</v>
      </c>
      <c r="D225" s="964" t="s">
        <v>2925</v>
      </c>
      <c r="E225" s="963" t="s">
        <v>3311</v>
      </c>
      <c r="F225" s="8"/>
    </row>
    <row r="226" spans="1:6" ht="15.4" customHeight="1">
      <c r="A226" s="8" t="s">
        <v>39</v>
      </c>
      <c r="B226" s="8" t="s">
        <v>2415</v>
      </c>
      <c r="C226" s="8" t="s">
        <v>21</v>
      </c>
      <c r="D226" s="964" t="s">
        <v>2926</v>
      </c>
      <c r="E226" s="963" t="s">
        <v>3311</v>
      </c>
      <c r="F226" s="8"/>
    </row>
    <row r="227" spans="1:6" ht="15.6" customHeight="1">
      <c r="A227" s="546" t="s">
        <v>73</v>
      </c>
      <c r="B227" s="547"/>
      <c r="C227" s="547"/>
      <c r="D227" s="547"/>
      <c r="E227" s="548"/>
      <c r="F227" s="547"/>
    </row>
    <row r="228" spans="1:6" ht="15.6" customHeight="1">
      <c r="A228" s="8" t="s">
        <v>41</v>
      </c>
      <c r="B228" s="89" t="s">
        <v>3074</v>
      </c>
      <c r="C228" s="89" t="s">
        <v>3190</v>
      </c>
      <c r="D228" s="89" t="s">
        <v>2871</v>
      </c>
      <c r="E228" s="89" t="s">
        <v>3073</v>
      </c>
      <c r="F228" s="89" t="s">
        <v>2880</v>
      </c>
    </row>
    <row r="229" spans="1:6" ht="15.6" customHeight="1">
      <c r="A229" s="8" t="s">
        <v>40</v>
      </c>
      <c r="B229" s="89" t="s">
        <v>3075</v>
      </c>
      <c r="C229" s="89" t="s">
        <v>3190</v>
      </c>
      <c r="D229" s="89" t="s">
        <v>2872</v>
      </c>
      <c r="E229" s="89" t="s">
        <v>3073</v>
      </c>
      <c r="F229" s="89" t="s">
        <v>2879</v>
      </c>
    </row>
    <row r="230" spans="1:6" ht="15.6" customHeight="1">
      <c r="A230" s="156" t="s">
        <v>42</v>
      </c>
      <c r="B230" s="89" t="s">
        <v>3074</v>
      </c>
      <c r="C230" s="89" t="s">
        <v>3207</v>
      </c>
      <c r="D230" s="89" t="s">
        <v>2871</v>
      </c>
      <c r="E230" s="89" t="s">
        <v>3073</v>
      </c>
      <c r="F230" s="89" t="s">
        <v>2880</v>
      </c>
    </row>
    <row r="231" spans="1:6" ht="15.6" customHeight="1">
      <c r="A231" s="156" t="s">
        <v>43</v>
      </c>
      <c r="B231" s="89" t="s">
        <v>3075</v>
      </c>
      <c r="C231" s="89" t="s">
        <v>3207</v>
      </c>
      <c r="D231" s="89" t="s">
        <v>2872</v>
      </c>
      <c r="E231" s="89" t="s">
        <v>3073</v>
      </c>
      <c r="F231" s="89" t="s">
        <v>2879</v>
      </c>
    </row>
    <row r="232" spans="1:6">
      <c r="A232" s="883" t="s">
        <v>2718</v>
      </c>
      <c r="B232" s="783"/>
      <c r="C232" s="29"/>
      <c r="D232" s="29"/>
      <c r="E232" s="29"/>
      <c r="F232" s="29"/>
    </row>
    <row r="233" spans="1:6">
      <c r="A233" s="8" t="s">
        <v>36</v>
      </c>
      <c r="B233" s="37" t="s">
        <v>2424</v>
      </c>
      <c r="C233" s="37" t="s">
        <v>9</v>
      </c>
      <c r="D233" s="37" t="s">
        <v>969</v>
      </c>
      <c r="E233" s="59" t="s">
        <v>2608</v>
      </c>
      <c r="F233" s="8" t="s">
        <v>970</v>
      </c>
    </row>
    <row r="234" spans="1:6">
      <c r="A234" s="8" t="s">
        <v>37</v>
      </c>
      <c r="B234" s="37" t="s">
        <v>2425</v>
      </c>
      <c r="C234" s="37" t="s">
        <v>9</v>
      </c>
      <c r="D234" s="37" t="s">
        <v>969</v>
      </c>
      <c r="E234" s="59" t="s">
        <v>2608</v>
      </c>
      <c r="F234" s="8" t="s">
        <v>970</v>
      </c>
    </row>
    <row r="235" spans="1:6">
      <c r="A235" s="8" t="s">
        <v>38</v>
      </c>
      <c r="B235" s="208" t="s">
        <v>3376</v>
      </c>
      <c r="C235" s="208" t="s">
        <v>3313</v>
      </c>
      <c r="D235" s="968" t="s">
        <v>3377</v>
      </c>
      <c r="E235" s="210" t="s">
        <v>3315</v>
      </c>
      <c r="F235" s="208" t="s">
        <v>3378</v>
      </c>
    </row>
    <row r="236" spans="1:6">
      <c r="A236" s="8" t="s">
        <v>39</v>
      </c>
      <c r="B236" s="59" t="s">
        <v>2401</v>
      </c>
      <c r="C236" s="59" t="s">
        <v>0</v>
      </c>
      <c r="D236" s="59" t="s">
        <v>1837</v>
      </c>
      <c r="E236" s="67" t="s">
        <v>1766</v>
      </c>
      <c r="F236" s="8" t="s">
        <v>1838</v>
      </c>
    </row>
    <row r="237" spans="1:6">
      <c r="A237" s="148" t="s">
        <v>73</v>
      </c>
      <c r="B237" s="547"/>
      <c r="C237" s="547"/>
      <c r="D237" s="547"/>
      <c r="E237" s="548"/>
      <c r="F237" s="547"/>
    </row>
    <row r="238" spans="1:6">
      <c r="A238" s="8" t="s">
        <v>41</v>
      </c>
      <c r="B238" s="156" t="s">
        <v>2156</v>
      </c>
      <c r="C238" s="59" t="s">
        <v>2004</v>
      </c>
      <c r="D238" s="40"/>
      <c r="E238" s="773" t="s">
        <v>1434</v>
      </c>
      <c r="F238" s="8"/>
    </row>
    <row r="239" spans="1:6">
      <c r="A239" s="8" t="s">
        <v>40</v>
      </c>
      <c r="B239" s="156" t="s">
        <v>2156</v>
      </c>
      <c r="C239" s="59" t="s">
        <v>2004</v>
      </c>
      <c r="D239" s="40"/>
      <c r="E239" s="773" t="s">
        <v>1434</v>
      </c>
      <c r="F239" s="8"/>
    </row>
    <row r="240" spans="1:6">
      <c r="A240" s="156" t="s">
        <v>42</v>
      </c>
      <c r="B240" s="8" t="s">
        <v>2375</v>
      </c>
      <c r="C240" s="8" t="s">
        <v>2100</v>
      </c>
      <c r="D240" s="8"/>
      <c r="E240" s="8"/>
      <c r="F240" s="8"/>
    </row>
    <row r="241" spans="1:6">
      <c r="A241" s="156" t="s">
        <v>43</v>
      </c>
      <c r="B241" s="8" t="s">
        <v>2376</v>
      </c>
      <c r="C241" s="8" t="s">
        <v>2100</v>
      </c>
      <c r="D241" s="8"/>
      <c r="E241" s="8"/>
      <c r="F241" s="8"/>
    </row>
    <row r="242" spans="1:6">
      <c r="A242" s="113" t="s">
        <v>17</v>
      </c>
      <c r="B242" s="113"/>
      <c r="C242" s="113"/>
      <c r="D242" s="113"/>
      <c r="E242" s="113"/>
      <c r="F242" s="113"/>
    </row>
    <row r="243" spans="1:6">
      <c r="A243" s="25" t="s">
        <v>3</v>
      </c>
      <c r="B243" s="25" t="s">
        <v>6</v>
      </c>
      <c r="C243" s="25" t="s">
        <v>7</v>
      </c>
      <c r="D243" s="25" t="s">
        <v>8</v>
      </c>
      <c r="E243" s="26" t="s">
        <v>4</v>
      </c>
      <c r="F243" s="25" t="s">
        <v>11</v>
      </c>
    </row>
    <row r="244" spans="1:6">
      <c r="A244" s="883" t="s">
        <v>2719</v>
      </c>
      <c r="B244" s="883"/>
      <c r="C244" s="783"/>
      <c r="D244" s="29"/>
      <c r="E244" s="29"/>
      <c r="F244" s="29"/>
    </row>
    <row r="245" spans="1:6">
      <c r="A245" s="8" t="s">
        <v>36</v>
      </c>
      <c r="B245" s="8" t="s">
        <v>1551</v>
      </c>
      <c r="C245" s="8" t="s">
        <v>1</v>
      </c>
      <c r="D245" s="8" t="s">
        <v>1552</v>
      </c>
      <c r="E245" s="8" t="s">
        <v>1451</v>
      </c>
      <c r="F245" s="8" t="s">
        <v>1553</v>
      </c>
    </row>
    <row r="246" spans="1:6">
      <c r="A246" s="8" t="s">
        <v>37</v>
      </c>
      <c r="B246" s="8" t="s">
        <v>1554</v>
      </c>
      <c r="C246" s="8" t="s">
        <v>1</v>
      </c>
      <c r="D246" s="8" t="s">
        <v>1555</v>
      </c>
      <c r="E246" s="8" t="s">
        <v>1451</v>
      </c>
      <c r="F246" s="8" t="s">
        <v>1556</v>
      </c>
    </row>
    <row r="247" spans="1:6" s="892" customFormat="1">
      <c r="A247" s="37" t="s">
        <v>38</v>
      </c>
      <c r="B247" s="8" t="s">
        <v>1350</v>
      </c>
      <c r="C247" s="8" t="s">
        <v>5</v>
      </c>
      <c r="D247" s="8" t="s">
        <v>2542</v>
      </c>
      <c r="E247" s="59" t="s">
        <v>2529</v>
      </c>
      <c r="F247" s="8" t="s">
        <v>1334</v>
      </c>
    </row>
    <row r="248" spans="1:6" s="892" customFormat="1">
      <c r="A248" s="37" t="s">
        <v>39</v>
      </c>
      <c r="B248" s="8" t="s">
        <v>1359</v>
      </c>
      <c r="C248" s="8" t="s">
        <v>5</v>
      </c>
      <c r="D248" s="8" t="s">
        <v>2544</v>
      </c>
      <c r="E248" s="59" t="s">
        <v>2529</v>
      </c>
      <c r="F248" s="8" t="s">
        <v>1337</v>
      </c>
    </row>
    <row r="249" spans="1:6">
      <c r="A249" s="546" t="s">
        <v>73</v>
      </c>
      <c r="B249" s="547"/>
      <c r="C249" s="547"/>
      <c r="D249" s="547"/>
      <c r="E249" s="548"/>
      <c r="F249" s="547"/>
    </row>
    <row r="250" spans="1:6">
      <c r="A250" s="8" t="s">
        <v>41</v>
      </c>
      <c r="B250" s="37" t="s">
        <v>2389</v>
      </c>
      <c r="C250" s="37" t="s">
        <v>20</v>
      </c>
      <c r="D250" s="37" t="s">
        <v>439</v>
      </c>
      <c r="E250" s="37" t="s">
        <v>417</v>
      </c>
      <c r="F250" s="37" t="s">
        <v>440</v>
      </c>
    </row>
    <row r="251" spans="1:6">
      <c r="A251" s="8" t="s">
        <v>40</v>
      </c>
      <c r="B251" s="37" t="s">
        <v>2390</v>
      </c>
      <c r="C251" s="37" t="s">
        <v>20</v>
      </c>
      <c r="D251" s="37" t="s">
        <v>442</v>
      </c>
      <c r="E251" s="37" t="s">
        <v>417</v>
      </c>
      <c r="F251" s="37" t="s">
        <v>440</v>
      </c>
    </row>
    <row r="252" spans="1:6">
      <c r="A252" s="156" t="s">
        <v>42</v>
      </c>
      <c r="B252" s="8" t="s">
        <v>2374</v>
      </c>
      <c r="C252" s="8" t="s">
        <v>2104</v>
      </c>
      <c r="D252" s="8"/>
      <c r="E252" s="8"/>
      <c r="F252" s="8"/>
    </row>
    <row r="253" spans="1:6">
      <c r="A253" s="156" t="s">
        <v>43</v>
      </c>
      <c r="B253" s="8" t="s">
        <v>2374</v>
      </c>
      <c r="C253" s="8" t="s">
        <v>2104</v>
      </c>
      <c r="D253" s="8"/>
      <c r="E253" s="8"/>
      <c r="F253" s="8"/>
    </row>
    <row r="254" spans="1:6">
      <c r="A254" s="883" t="s">
        <v>2720</v>
      </c>
      <c r="B254" s="783"/>
      <c r="C254" s="29"/>
      <c r="D254" s="29"/>
      <c r="E254" s="29"/>
      <c r="F254" s="29"/>
    </row>
    <row r="255" spans="1:6" s="892" customFormat="1">
      <c r="A255" s="37" t="s">
        <v>36</v>
      </c>
      <c r="B255" s="59" t="s">
        <v>2991</v>
      </c>
      <c r="C255" s="59" t="s">
        <v>75</v>
      </c>
      <c r="D255" s="37"/>
      <c r="E255" s="37" t="s">
        <v>3034</v>
      </c>
      <c r="F255" s="191"/>
    </row>
    <row r="256" spans="1:6" s="892" customFormat="1">
      <c r="A256" s="37" t="s">
        <v>37</v>
      </c>
      <c r="B256" s="59" t="s">
        <v>2992</v>
      </c>
      <c r="C256" s="59" t="s">
        <v>75</v>
      </c>
      <c r="D256" s="37"/>
      <c r="E256" s="37" t="s">
        <v>3034</v>
      </c>
      <c r="F256" s="191"/>
    </row>
    <row r="257" spans="1:6">
      <c r="A257" s="37" t="s">
        <v>38</v>
      </c>
      <c r="B257" s="59" t="s">
        <v>2993</v>
      </c>
      <c r="C257" s="59" t="s">
        <v>75</v>
      </c>
      <c r="D257" s="37"/>
      <c r="E257" s="37" t="s">
        <v>3034</v>
      </c>
      <c r="F257" s="8"/>
    </row>
    <row r="258" spans="1:6">
      <c r="A258" s="8" t="s">
        <v>39</v>
      </c>
      <c r="B258" s="59" t="s">
        <v>2994</v>
      </c>
      <c r="C258" s="59" t="s">
        <v>75</v>
      </c>
      <c r="D258" s="37"/>
      <c r="E258" s="37" t="s">
        <v>3034</v>
      </c>
      <c r="F258" s="8"/>
    </row>
    <row r="259" spans="1:6">
      <c r="A259" s="546" t="s">
        <v>73</v>
      </c>
      <c r="B259" s="547"/>
      <c r="C259" s="547"/>
      <c r="D259" s="547"/>
      <c r="E259" s="548"/>
      <c r="F259" s="547"/>
    </row>
    <row r="260" spans="1:6">
      <c r="A260" s="8" t="s">
        <v>41</v>
      </c>
      <c r="B260" s="59" t="s">
        <v>3030</v>
      </c>
      <c r="C260" s="59" t="s">
        <v>75</v>
      </c>
      <c r="D260" s="37"/>
      <c r="E260" s="37" t="s">
        <v>3034</v>
      </c>
      <c r="F260" s="8"/>
    </row>
    <row r="261" spans="1:6">
      <c r="A261" s="8" t="s">
        <v>40</v>
      </c>
      <c r="B261" s="59" t="s">
        <v>3031</v>
      </c>
      <c r="C261" s="59" t="s">
        <v>75</v>
      </c>
      <c r="D261" s="37"/>
      <c r="E261" s="37" t="s">
        <v>3034</v>
      </c>
      <c r="F261" s="8"/>
    </row>
    <row r="262" spans="1:6" s="892" customFormat="1">
      <c r="A262" s="159" t="s">
        <v>42</v>
      </c>
      <c r="B262" s="8" t="s">
        <v>1362</v>
      </c>
      <c r="C262" s="8" t="s">
        <v>5</v>
      </c>
      <c r="D262" s="8" t="s">
        <v>1339</v>
      </c>
      <c r="E262" s="8" t="s">
        <v>2529</v>
      </c>
      <c r="F262" s="8" t="s">
        <v>1340</v>
      </c>
    </row>
    <row r="263" spans="1:6" s="892" customFormat="1">
      <c r="A263" s="159" t="s">
        <v>43</v>
      </c>
      <c r="B263" s="8" t="s">
        <v>1365</v>
      </c>
      <c r="C263" s="8" t="s">
        <v>5</v>
      </c>
      <c r="D263" s="8" t="s">
        <v>2906</v>
      </c>
      <c r="E263" s="191" t="s">
        <v>2529</v>
      </c>
      <c r="F263" s="191" t="s">
        <v>2907</v>
      </c>
    </row>
    <row r="264" spans="1:6">
      <c r="A264" s="883" t="s">
        <v>2721</v>
      </c>
      <c r="B264" s="783"/>
      <c r="C264" s="29"/>
      <c r="D264" s="29"/>
      <c r="E264" s="29"/>
      <c r="F264" s="29"/>
    </row>
    <row r="265" spans="1:6">
      <c r="A265" s="8" t="s">
        <v>36</v>
      </c>
      <c r="B265" s="8" t="s">
        <v>1557</v>
      </c>
      <c r="C265" s="8" t="s">
        <v>1</v>
      </c>
      <c r="D265" s="8" t="s">
        <v>1558</v>
      </c>
      <c r="E265" s="8" t="s">
        <v>1457</v>
      </c>
      <c r="F265" s="8" t="s">
        <v>1559</v>
      </c>
    </row>
    <row r="266" spans="1:6">
      <c r="A266" s="8" t="s">
        <v>37</v>
      </c>
      <c r="B266" s="8" t="s">
        <v>1560</v>
      </c>
      <c r="C266" s="8" t="s">
        <v>1</v>
      </c>
      <c r="D266" s="8" t="s">
        <v>1561</v>
      </c>
      <c r="E266" s="8" t="s">
        <v>1457</v>
      </c>
      <c r="F266" s="8" t="s">
        <v>1562</v>
      </c>
    </row>
    <row r="267" spans="1:6">
      <c r="A267" s="8" t="s">
        <v>38</v>
      </c>
      <c r="B267" s="37" t="s">
        <v>2366</v>
      </c>
      <c r="C267" s="37" t="s">
        <v>66</v>
      </c>
      <c r="D267" s="37" t="s">
        <v>259</v>
      </c>
      <c r="E267" s="37" t="s">
        <v>181</v>
      </c>
      <c r="F267" s="37" t="s">
        <v>260</v>
      </c>
    </row>
    <row r="268" spans="1:6">
      <c r="A268" s="8" t="s">
        <v>39</v>
      </c>
      <c r="B268" s="37" t="s">
        <v>2367</v>
      </c>
      <c r="C268" s="37" t="s">
        <v>66</v>
      </c>
      <c r="D268" s="37" t="s">
        <v>259</v>
      </c>
      <c r="E268" s="37" t="s">
        <v>181</v>
      </c>
      <c r="F268" s="37" t="s">
        <v>260</v>
      </c>
    </row>
    <row r="269" spans="1:6">
      <c r="A269" s="546" t="s">
        <v>73</v>
      </c>
      <c r="B269" s="547"/>
      <c r="C269" s="547"/>
      <c r="D269" s="547"/>
      <c r="E269" s="548"/>
      <c r="F269" s="547"/>
    </row>
    <row r="270" spans="1:6">
      <c r="A270" s="8" t="s">
        <v>41</v>
      </c>
      <c r="B270" s="59" t="s">
        <v>2155</v>
      </c>
      <c r="C270" s="59" t="s">
        <v>2006</v>
      </c>
      <c r="D270" s="40"/>
      <c r="E270" s="67" t="s">
        <v>3246</v>
      </c>
      <c r="F270" s="8"/>
    </row>
    <row r="271" spans="1:6">
      <c r="A271" s="8" t="s">
        <v>40</v>
      </c>
      <c r="B271" s="59" t="s">
        <v>2155</v>
      </c>
      <c r="C271" s="59" t="s">
        <v>2006</v>
      </c>
      <c r="D271" s="40"/>
      <c r="E271" s="67" t="s">
        <v>3246</v>
      </c>
      <c r="F271" s="8"/>
    </row>
    <row r="272" spans="1:6">
      <c r="A272" s="156" t="s">
        <v>42</v>
      </c>
      <c r="B272" s="8" t="s">
        <v>2375</v>
      </c>
      <c r="C272" s="8" t="s">
        <v>2102</v>
      </c>
      <c r="D272" s="8"/>
      <c r="E272" s="8"/>
      <c r="F272" s="8"/>
    </row>
    <row r="273" spans="1:6">
      <c r="A273" s="156" t="s">
        <v>43</v>
      </c>
      <c r="B273" s="8" t="s">
        <v>2375</v>
      </c>
      <c r="C273" s="8" t="s">
        <v>2102</v>
      </c>
      <c r="D273" s="8"/>
      <c r="E273" s="8"/>
      <c r="F273" s="8"/>
    </row>
    <row r="274" spans="1:6">
      <c r="A274" s="883" t="s">
        <v>2722</v>
      </c>
      <c r="B274" s="783"/>
      <c r="C274" s="29"/>
      <c r="D274" s="29"/>
      <c r="E274" s="29"/>
      <c r="F274" s="29"/>
    </row>
    <row r="275" spans="1:6" ht="15.4" customHeight="1">
      <c r="A275" s="8" t="s">
        <v>36</v>
      </c>
      <c r="B275" s="59"/>
      <c r="C275" s="59"/>
      <c r="D275" s="59"/>
      <c r="E275" s="59"/>
      <c r="F275" s="8"/>
    </row>
    <row r="276" spans="1:6" ht="15.4" customHeight="1">
      <c r="A276" s="8" t="s">
        <v>37</v>
      </c>
      <c r="B276" s="8" t="s">
        <v>2416</v>
      </c>
      <c r="C276" s="8" t="s">
        <v>21</v>
      </c>
      <c r="D276" s="662" t="s">
        <v>2927</v>
      </c>
      <c r="E276" s="661"/>
      <c r="F276" s="8"/>
    </row>
    <row r="277" spans="1:6" ht="15.4" customHeight="1">
      <c r="A277" s="8" t="s">
        <v>38</v>
      </c>
      <c r="B277" s="8" t="s">
        <v>2417</v>
      </c>
      <c r="C277" s="8" t="s">
        <v>21</v>
      </c>
      <c r="D277" s="662" t="s">
        <v>2928</v>
      </c>
      <c r="E277" s="661"/>
      <c r="F277" s="8"/>
    </row>
    <row r="278" spans="1:6" ht="15.4" customHeight="1">
      <c r="A278" s="8" t="s">
        <v>39</v>
      </c>
      <c r="B278" s="8" t="s">
        <v>2418</v>
      </c>
      <c r="C278" s="8" t="s">
        <v>21</v>
      </c>
      <c r="D278" s="662" t="s">
        <v>2929</v>
      </c>
      <c r="E278" s="661"/>
      <c r="F278" s="8"/>
    </row>
    <row r="279" spans="1:6" ht="15.6" customHeight="1">
      <c r="A279" s="546" t="s">
        <v>73</v>
      </c>
      <c r="B279" s="547"/>
      <c r="C279" s="547"/>
      <c r="D279" s="547"/>
      <c r="E279" s="548"/>
      <c r="F279" s="547"/>
    </row>
    <row r="280" spans="1:6" ht="15.6" customHeight="1">
      <c r="A280" s="8" t="s">
        <v>41</v>
      </c>
      <c r="B280" s="89" t="s">
        <v>3042</v>
      </c>
      <c r="C280" s="89" t="s">
        <v>2889</v>
      </c>
      <c r="D280" s="89" t="s">
        <v>3044</v>
      </c>
      <c r="E280" s="89" t="s">
        <v>3041</v>
      </c>
      <c r="F280" s="42" t="s">
        <v>3046</v>
      </c>
    </row>
    <row r="281" spans="1:6" ht="15.6" customHeight="1">
      <c r="A281" s="8" t="s">
        <v>40</v>
      </c>
      <c r="B281" s="89" t="s">
        <v>3043</v>
      </c>
      <c r="C281" s="89" t="s">
        <v>2889</v>
      </c>
      <c r="D281" s="89" t="s">
        <v>3045</v>
      </c>
      <c r="E281" s="89" t="s">
        <v>3041</v>
      </c>
      <c r="F281" s="42" t="s">
        <v>3046</v>
      </c>
    </row>
    <row r="282" spans="1:6" ht="15.6" customHeight="1">
      <c r="A282" s="156" t="s">
        <v>42</v>
      </c>
      <c r="B282" s="89" t="s">
        <v>3042</v>
      </c>
      <c r="C282" s="89" t="s">
        <v>2890</v>
      </c>
      <c r="D282" s="89" t="s">
        <v>3044</v>
      </c>
      <c r="E282" s="89" t="s">
        <v>3041</v>
      </c>
      <c r="F282" s="42" t="s">
        <v>3046</v>
      </c>
    </row>
    <row r="283" spans="1:6" ht="15.6" customHeight="1">
      <c r="A283" s="156" t="s">
        <v>43</v>
      </c>
      <c r="B283" s="89" t="s">
        <v>3043</v>
      </c>
      <c r="C283" s="89" t="s">
        <v>2890</v>
      </c>
      <c r="D283" s="89" t="s">
        <v>3045</v>
      </c>
      <c r="E283" s="89" t="s">
        <v>3041</v>
      </c>
      <c r="F283" s="42" t="s">
        <v>3046</v>
      </c>
    </row>
    <row r="284" spans="1:6">
      <c r="A284" s="883" t="s">
        <v>2723</v>
      </c>
      <c r="B284" s="783"/>
      <c r="C284" s="29"/>
      <c r="D284" s="29"/>
      <c r="E284" s="29"/>
      <c r="F284" s="29"/>
    </row>
    <row r="285" spans="1:6" ht="15.4" customHeight="1">
      <c r="A285" s="8" t="s">
        <v>36</v>
      </c>
      <c r="B285" s="89" t="s">
        <v>3076</v>
      </c>
      <c r="C285" s="89" t="s">
        <v>3258</v>
      </c>
      <c r="D285" s="89" t="s">
        <v>3078</v>
      </c>
      <c r="E285" s="89" t="s">
        <v>3251</v>
      </c>
      <c r="F285" s="89" t="s">
        <v>3080</v>
      </c>
    </row>
    <row r="286" spans="1:6" ht="15.4" customHeight="1">
      <c r="A286" s="8" t="s">
        <v>37</v>
      </c>
      <c r="B286" s="89" t="s">
        <v>3077</v>
      </c>
      <c r="C286" s="89" t="s">
        <v>3258</v>
      </c>
      <c r="D286" s="89" t="s">
        <v>3079</v>
      </c>
      <c r="E286" s="89" t="s">
        <v>3251</v>
      </c>
      <c r="F286" s="89" t="s">
        <v>3080</v>
      </c>
    </row>
    <row r="287" spans="1:6" ht="15.4" customHeight="1">
      <c r="A287" s="8" t="s">
        <v>38</v>
      </c>
      <c r="B287" s="89" t="s">
        <v>3076</v>
      </c>
      <c r="C287" s="89" t="s">
        <v>3259</v>
      </c>
      <c r="D287" s="89" t="s">
        <v>3078</v>
      </c>
      <c r="E287" s="89" t="s">
        <v>3251</v>
      </c>
      <c r="F287" s="89" t="s">
        <v>3080</v>
      </c>
    </row>
    <row r="288" spans="1:6" ht="15.4" customHeight="1">
      <c r="A288" s="8" t="s">
        <v>39</v>
      </c>
      <c r="B288" s="89" t="s">
        <v>3077</v>
      </c>
      <c r="C288" s="89" t="s">
        <v>3259</v>
      </c>
      <c r="D288" s="89" t="s">
        <v>3079</v>
      </c>
      <c r="E288" s="89" t="s">
        <v>3251</v>
      </c>
      <c r="F288" s="89" t="s">
        <v>3080</v>
      </c>
    </row>
    <row r="289" spans="1:6" ht="15.6" customHeight="1">
      <c r="A289" s="546" t="s">
        <v>73</v>
      </c>
      <c r="B289" s="547"/>
      <c r="C289" s="547"/>
      <c r="D289" s="547"/>
      <c r="E289" s="548"/>
      <c r="F289" s="547"/>
    </row>
    <row r="290" spans="1:6" s="892" customFormat="1" ht="15.6" customHeight="1">
      <c r="A290" s="37" t="s">
        <v>41</v>
      </c>
      <c r="B290" s="156" t="s">
        <v>2156</v>
      </c>
      <c r="C290" s="59" t="s">
        <v>2004</v>
      </c>
      <c r="D290" s="40"/>
      <c r="E290" s="773" t="s">
        <v>1434</v>
      </c>
      <c r="F290" s="191"/>
    </row>
    <row r="291" spans="1:6" s="892" customFormat="1" ht="15.6" customHeight="1">
      <c r="A291" s="37" t="s">
        <v>40</v>
      </c>
      <c r="B291" s="156" t="s">
        <v>2156</v>
      </c>
      <c r="C291" s="59" t="s">
        <v>2004</v>
      </c>
      <c r="D291" s="40"/>
      <c r="E291" s="773" t="s">
        <v>1434</v>
      </c>
      <c r="F291" s="191"/>
    </row>
    <row r="292" spans="1:6" ht="15.6" customHeight="1">
      <c r="A292" s="159" t="s">
        <v>42</v>
      </c>
      <c r="B292" s="8" t="s">
        <v>2376</v>
      </c>
      <c r="C292" s="8" t="s">
        <v>2100</v>
      </c>
      <c r="D292" s="8"/>
      <c r="E292" s="8"/>
      <c r="F292" s="8"/>
    </row>
    <row r="293" spans="1:6" ht="15.6" customHeight="1">
      <c r="A293" s="159" t="s">
        <v>43</v>
      </c>
      <c r="B293" s="8" t="s">
        <v>2376</v>
      </c>
      <c r="C293" s="8" t="s">
        <v>2100</v>
      </c>
      <c r="D293" s="8"/>
      <c r="E293" s="8"/>
      <c r="F293" s="8"/>
    </row>
    <row r="294" spans="1:6">
      <c r="A294" s="113" t="s">
        <v>18</v>
      </c>
      <c r="B294" s="113"/>
      <c r="C294" s="113"/>
      <c r="D294" s="113"/>
      <c r="E294" s="113"/>
      <c r="F294" s="113"/>
    </row>
    <row r="295" spans="1:6">
      <c r="A295" s="26" t="s">
        <v>3</v>
      </c>
      <c r="B295" s="25" t="s">
        <v>6</v>
      </c>
      <c r="C295" s="25" t="s">
        <v>7</v>
      </c>
      <c r="D295" s="25" t="s">
        <v>8</v>
      </c>
      <c r="E295" s="26" t="s">
        <v>4</v>
      </c>
      <c r="F295" s="25" t="s">
        <v>11</v>
      </c>
    </row>
    <row r="296" spans="1:6">
      <c r="A296" s="883" t="s">
        <v>2724</v>
      </c>
      <c r="B296" s="883"/>
      <c r="C296" s="783"/>
      <c r="D296" s="29"/>
      <c r="E296" s="29"/>
      <c r="F296" s="29"/>
    </row>
    <row r="297" spans="1:6">
      <c r="A297" s="37" t="s">
        <v>36</v>
      </c>
      <c r="B297" s="8" t="s">
        <v>1566</v>
      </c>
      <c r="C297" s="8" t="s">
        <v>1</v>
      </c>
      <c r="D297" s="8" t="s">
        <v>1567</v>
      </c>
      <c r="E297" s="8" t="s">
        <v>1434</v>
      </c>
      <c r="F297" s="8" t="s">
        <v>1568</v>
      </c>
    </row>
    <row r="298" spans="1:6">
      <c r="A298" s="37" t="s">
        <v>37</v>
      </c>
      <c r="B298" s="8" t="s">
        <v>1569</v>
      </c>
      <c r="C298" s="8" t="s">
        <v>1</v>
      </c>
      <c r="D298" s="8" t="s">
        <v>1570</v>
      </c>
      <c r="E298" s="8" t="s">
        <v>1434</v>
      </c>
      <c r="F298" s="8" t="s">
        <v>1571</v>
      </c>
    </row>
    <row r="299" spans="1:6">
      <c r="A299" s="37" t="s">
        <v>38</v>
      </c>
      <c r="B299" s="8" t="s">
        <v>1368</v>
      </c>
      <c r="C299" s="8" t="s">
        <v>5</v>
      </c>
      <c r="D299" s="8" t="s">
        <v>1348</v>
      </c>
      <c r="E299" s="59" t="s">
        <v>2529</v>
      </c>
      <c r="F299" s="8" t="s">
        <v>1349</v>
      </c>
    </row>
    <row r="300" spans="1:6">
      <c r="A300" s="37" t="s">
        <v>39</v>
      </c>
      <c r="B300" s="8" t="s">
        <v>1375</v>
      </c>
      <c r="C300" s="8" t="s">
        <v>5</v>
      </c>
      <c r="D300" s="8" t="s">
        <v>1351</v>
      </c>
      <c r="E300" s="59" t="s">
        <v>2529</v>
      </c>
      <c r="F300" s="8" t="s">
        <v>1352</v>
      </c>
    </row>
    <row r="301" spans="1:6">
      <c r="A301" s="582" t="s">
        <v>73</v>
      </c>
      <c r="B301" s="547"/>
      <c r="C301" s="547"/>
      <c r="D301" s="547"/>
      <c r="E301" s="548"/>
      <c r="F301" s="547"/>
    </row>
    <row r="302" spans="1:6" s="892" customFormat="1">
      <c r="A302" s="37" t="s">
        <v>41</v>
      </c>
      <c r="B302" s="37" t="s">
        <v>2391</v>
      </c>
      <c r="C302" s="37" t="s">
        <v>20</v>
      </c>
      <c r="D302" s="37" t="s">
        <v>447</v>
      </c>
      <c r="E302" s="37" t="s">
        <v>417</v>
      </c>
      <c r="F302" s="37" t="s">
        <v>448</v>
      </c>
    </row>
    <row r="303" spans="1:6" s="892" customFormat="1">
      <c r="A303" s="37" t="s">
        <v>40</v>
      </c>
      <c r="B303" s="37" t="s">
        <v>2392</v>
      </c>
      <c r="C303" s="37" t="s">
        <v>20</v>
      </c>
      <c r="D303" s="37" t="s">
        <v>450</v>
      </c>
      <c r="E303" s="37" t="s">
        <v>417</v>
      </c>
      <c r="F303" s="37" t="s">
        <v>448</v>
      </c>
    </row>
    <row r="304" spans="1:6">
      <c r="A304" s="159" t="s">
        <v>42</v>
      </c>
      <c r="B304" s="8" t="s">
        <v>2374</v>
      </c>
      <c r="C304" s="8" t="s">
        <v>2104</v>
      </c>
      <c r="D304" s="8"/>
      <c r="E304" s="8"/>
      <c r="F304" s="8"/>
    </row>
    <row r="305" spans="1:6">
      <c r="A305" s="159" t="s">
        <v>43</v>
      </c>
      <c r="B305" s="8" t="s">
        <v>2374</v>
      </c>
      <c r="C305" s="8" t="s">
        <v>2104</v>
      </c>
      <c r="D305" s="8"/>
      <c r="E305" s="8"/>
      <c r="F305" s="8"/>
    </row>
    <row r="306" spans="1:6">
      <c r="A306" s="883" t="s">
        <v>2725</v>
      </c>
      <c r="B306" s="783"/>
      <c r="C306" s="29"/>
      <c r="D306" s="29"/>
      <c r="E306" s="29"/>
      <c r="F306" s="29"/>
    </row>
    <row r="307" spans="1:6">
      <c r="A307" s="37" t="s">
        <v>36</v>
      </c>
      <c r="B307" s="37" t="s">
        <v>2862</v>
      </c>
      <c r="C307" s="37" t="s">
        <v>66</v>
      </c>
      <c r="D307" s="37" t="s">
        <v>2868</v>
      </c>
      <c r="E307" s="37" t="s">
        <v>181</v>
      </c>
      <c r="F307" s="37" t="s">
        <v>264</v>
      </c>
    </row>
    <row r="308" spans="1:6">
      <c r="A308" s="37" t="s">
        <v>37</v>
      </c>
      <c r="B308" s="37" t="s">
        <v>2863</v>
      </c>
      <c r="C308" s="37" t="s">
        <v>66</v>
      </c>
      <c r="D308" s="37" t="s">
        <v>2868</v>
      </c>
      <c r="E308" s="37" t="s">
        <v>181</v>
      </c>
      <c r="F308" s="37" t="s">
        <v>264</v>
      </c>
    </row>
    <row r="309" spans="1:6">
      <c r="A309" s="37" t="s">
        <v>38</v>
      </c>
      <c r="B309" s="8" t="s">
        <v>1572</v>
      </c>
      <c r="C309" s="8" t="s">
        <v>1</v>
      </c>
      <c r="D309" s="8" t="s">
        <v>1573</v>
      </c>
      <c r="E309" s="8" t="s">
        <v>1451</v>
      </c>
      <c r="F309" s="8" t="s">
        <v>1574</v>
      </c>
    </row>
    <row r="310" spans="1:6">
      <c r="A310" s="37" t="s">
        <v>39</v>
      </c>
      <c r="B310" s="8" t="s">
        <v>1575</v>
      </c>
      <c r="C310" s="8" t="s">
        <v>1</v>
      </c>
      <c r="D310" s="8" t="s">
        <v>1576</v>
      </c>
      <c r="E310" s="8" t="s">
        <v>1451</v>
      </c>
      <c r="F310" s="8" t="s">
        <v>1577</v>
      </c>
    </row>
    <row r="311" spans="1:6">
      <c r="A311" s="582" t="s">
        <v>73</v>
      </c>
      <c r="B311" s="547"/>
      <c r="C311" s="547"/>
      <c r="D311" s="547"/>
      <c r="E311" s="548"/>
      <c r="F311" s="547"/>
    </row>
    <row r="312" spans="1:6" s="892" customFormat="1">
      <c r="A312" s="37" t="s">
        <v>41</v>
      </c>
      <c r="B312" s="89" t="s">
        <v>2447</v>
      </c>
      <c r="C312" s="89" t="s">
        <v>2170</v>
      </c>
      <c r="D312" s="89" t="s">
        <v>2213</v>
      </c>
      <c r="E312" s="89" t="s">
        <v>3250</v>
      </c>
      <c r="F312" s="89" t="s">
        <v>2215</v>
      </c>
    </row>
    <row r="313" spans="1:6" s="892" customFormat="1">
      <c r="A313" s="37" t="s">
        <v>40</v>
      </c>
      <c r="B313" s="89" t="s">
        <v>2448</v>
      </c>
      <c r="C313" s="89" t="s">
        <v>2170</v>
      </c>
      <c r="D313" s="89" t="s">
        <v>2214</v>
      </c>
      <c r="E313" s="89" t="s">
        <v>3250</v>
      </c>
      <c r="F313" s="89" t="s">
        <v>2216</v>
      </c>
    </row>
    <row r="314" spans="1:6">
      <c r="A314" s="159" t="s">
        <v>42</v>
      </c>
      <c r="B314" s="89" t="s">
        <v>2447</v>
      </c>
      <c r="C314" s="89" t="s">
        <v>2225</v>
      </c>
      <c r="D314" s="89" t="s">
        <v>2213</v>
      </c>
      <c r="E314" s="89" t="s">
        <v>3250</v>
      </c>
      <c r="F314" s="89" t="s">
        <v>2215</v>
      </c>
    </row>
    <row r="315" spans="1:6">
      <c r="A315" s="159" t="s">
        <v>43</v>
      </c>
      <c r="B315" s="89" t="s">
        <v>2448</v>
      </c>
      <c r="C315" s="89" t="s">
        <v>2172</v>
      </c>
      <c r="D315" s="89" t="s">
        <v>2214</v>
      </c>
      <c r="E315" s="89" t="s">
        <v>3250</v>
      </c>
      <c r="F315" s="89" t="s">
        <v>2216</v>
      </c>
    </row>
    <row r="316" spans="1:6">
      <c r="A316" s="883" t="s">
        <v>2726</v>
      </c>
      <c r="B316" s="783"/>
      <c r="C316" s="29"/>
      <c r="D316" s="29"/>
      <c r="E316" s="29"/>
      <c r="F316" s="29"/>
    </row>
    <row r="317" spans="1:6">
      <c r="A317" s="37" t="s">
        <v>36</v>
      </c>
      <c r="B317" s="8" t="s">
        <v>1581</v>
      </c>
      <c r="C317" s="8" t="s">
        <v>1</v>
      </c>
      <c r="D317" s="8" t="s">
        <v>1582</v>
      </c>
      <c r="E317" s="8" t="s">
        <v>1451</v>
      </c>
      <c r="F317" s="8" t="s">
        <v>1583</v>
      </c>
    </row>
    <row r="318" spans="1:6">
      <c r="A318" s="37" t="s">
        <v>37</v>
      </c>
      <c r="B318" s="8" t="s">
        <v>1584</v>
      </c>
      <c r="C318" s="8" t="s">
        <v>1</v>
      </c>
      <c r="D318" s="8" t="s">
        <v>1585</v>
      </c>
      <c r="E318" s="8" t="s">
        <v>1451</v>
      </c>
      <c r="F318" s="8" t="s">
        <v>1586</v>
      </c>
    </row>
    <row r="319" spans="1:6">
      <c r="A319" s="37" t="s">
        <v>38</v>
      </c>
      <c r="B319" s="8" t="s">
        <v>2908</v>
      </c>
      <c r="C319" s="8" t="s">
        <v>5</v>
      </c>
      <c r="D319" s="8" t="s">
        <v>1360</v>
      </c>
      <c r="E319" s="8" t="s">
        <v>2529</v>
      </c>
      <c r="F319" s="8" t="s">
        <v>1361</v>
      </c>
    </row>
    <row r="320" spans="1:6">
      <c r="A320" s="37" t="s">
        <v>39</v>
      </c>
      <c r="B320" s="8" t="s">
        <v>2909</v>
      </c>
      <c r="C320" s="8" t="s">
        <v>5</v>
      </c>
      <c r="D320" s="8" t="s">
        <v>1363</v>
      </c>
      <c r="E320" s="8" t="s">
        <v>2529</v>
      </c>
      <c r="F320" s="8" t="s">
        <v>1364</v>
      </c>
    </row>
    <row r="321" spans="1:6">
      <c r="A321" s="582" t="s">
        <v>73</v>
      </c>
      <c r="B321" s="547"/>
      <c r="C321" s="547"/>
      <c r="D321" s="547"/>
      <c r="E321" s="548"/>
      <c r="F321" s="547"/>
    </row>
    <row r="322" spans="1:6">
      <c r="A322" s="37" t="s">
        <v>41</v>
      </c>
      <c r="B322" s="59" t="s">
        <v>2155</v>
      </c>
      <c r="C322" s="59" t="s">
        <v>2006</v>
      </c>
      <c r="D322" s="40"/>
      <c r="E322" s="67" t="s">
        <v>3246</v>
      </c>
      <c r="F322" s="8"/>
    </row>
    <row r="323" spans="1:6">
      <c r="A323" s="37" t="s">
        <v>40</v>
      </c>
      <c r="B323" s="59" t="s">
        <v>2155</v>
      </c>
      <c r="C323" s="59" t="s">
        <v>2006</v>
      </c>
      <c r="D323" s="40"/>
      <c r="E323" s="67" t="s">
        <v>3246</v>
      </c>
      <c r="F323" s="8"/>
    </row>
    <row r="324" spans="1:6">
      <c r="A324" s="159" t="s">
        <v>42</v>
      </c>
      <c r="B324" s="8" t="s">
        <v>2375</v>
      </c>
      <c r="C324" s="8" t="s">
        <v>2102</v>
      </c>
      <c r="D324" s="8"/>
      <c r="E324" s="8"/>
      <c r="F324" s="8"/>
    </row>
    <row r="325" spans="1:6">
      <c r="A325" s="159" t="s">
        <v>43</v>
      </c>
      <c r="B325" s="8" t="s">
        <v>2375</v>
      </c>
      <c r="C325" s="8" t="s">
        <v>2102</v>
      </c>
      <c r="D325" s="8"/>
      <c r="E325" s="8"/>
      <c r="F325" s="8"/>
    </row>
    <row r="326" spans="1:6">
      <c r="A326" s="883" t="s">
        <v>2727</v>
      </c>
      <c r="B326" s="783"/>
      <c r="C326" s="29"/>
      <c r="D326" s="29"/>
      <c r="E326" s="29"/>
      <c r="F326" s="29"/>
    </row>
    <row r="327" spans="1:6" ht="15.4" customHeight="1">
      <c r="A327" s="37" t="s">
        <v>36</v>
      </c>
      <c r="B327" s="89" t="s">
        <v>1353</v>
      </c>
      <c r="C327" s="89" t="s">
        <v>2219</v>
      </c>
      <c r="D327" s="89" t="s">
        <v>1354</v>
      </c>
      <c r="E327" s="89" t="s">
        <v>2529</v>
      </c>
      <c r="F327" s="89" t="s">
        <v>1355</v>
      </c>
    </row>
    <row r="328" spans="1:6" ht="15.4" customHeight="1">
      <c r="A328" s="8" t="s">
        <v>37</v>
      </c>
      <c r="B328" s="89" t="s">
        <v>1356</v>
      </c>
      <c r="C328" s="89" t="s">
        <v>3065</v>
      </c>
      <c r="D328" s="89" t="s">
        <v>1357</v>
      </c>
      <c r="E328" s="89" t="s">
        <v>2529</v>
      </c>
      <c r="F328" s="89" t="s">
        <v>1358</v>
      </c>
    </row>
    <row r="329" spans="1:6" ht="15.4" customHeight="1">
      <c r="A329" s="8" t="s">
        <v>38</v>
      </c>
      <c r="B329" s="89" t="s">
        <v>1353</v>
      </c>
      <c r="C329" s="89" t="s">
        <v>2220</v>
      </c>
      <c r="D329" s="89" t="s">
        <v>1354</v>
      </c>
      <c r="E329" s="89" t="s">
        <v>2529</v>
      </c>
      <c r="F329" s="89" t="s">
        <v>1355</v>
      </c>
    </row>
    <row r="330" spans="1:6" ht="15.4" customHeight="1">
      <c r="A330" s="8" t="s">
        <v>39</v>
      </c>
      <c r="B330" s="89" t="s">
        <v>1356</v>
      </c>
      <c r="C330" s="89" t="s">
        <v>2220</v>
      </c>
      <c r="D330" s="89" t="s">
        <v>1357</v>
      </c>
      <c r="E330" s="89" t="s">
        <v>2529</v>
      </c>
      <c r="F330" s="89" t="s">
        <v>1358</v>
      </c>
    </row>
    <row r="331" spans="1:6" ht="15.6" customHeight="1">
      <c r="A331" s="546" t="s">
        <v>73</v>
      </c>
      <c r="B331" s="547"/>
      <c r="C331" s="547"/>
      <c r="D331" s="547"/>
      <c r="E331" s="548"/>
      <c r="F331" s="547"/>
    </row>
    <row r="332" spans="1:6" ht="15.6" customHeight="1">
      <c r="A332" s="8" t="s">
        <v>41</v>
      </c>
      <c r="B332" s="89" t="s">
        <v>3047</v>
      </c>
      <c r="C332" s="89" t="s">
        <v>3048</v>
      </c>
      <c r="D332" s="89" t="s">
        <v>3049</v>
      </c>
      <c r="E332" s="89" t="s">
        <v>2893</v>
      </c>
      <c r="F332" s="42" t="s">
        <v>3051</v>
      </c>
    </row>
    <row r="333" spans="1:6" ht="15.6" customHeight="1">
      <c r="A333" s="8" t="s">
        <v>40</v>
      </c>
      <c r="B333" s="89" t="s">
        <v>3053</v>
      </c>
      <c r="C333" s="89" t="s">
        <v>3048</v>
      </c>
      <c r="D333" s="89" t="s">
        <v>3050</v>
      </c>
      <c r="E333" s="89" t="s">
        <v>2893</v>
      </c>
      <c r="F333" s="89" t="s">
        <v>3052</v>
      </c>
    </row>
    <row r="334" spans="1:6" ht="15.6" customHeight="1">
      <c r="A334" s="156" t="s">
        <v>42</v>
      </c>
      <c r="B334" s="89" t="s">
        <v>3047</v>
      </c>
      <c r="C334" s="89" t="s">
        <v>2890</v>
      </c>
      <c r="D334" s="89" t="s">
        <v>3049</v>
      </c>
      <c r="E334" s="89" t="s">
        <v>2893</v>
      </c>
      <c r="F334" s="42" t="s">
        <v>3051</v>
      </c>
    </row>
    <row r="335" spans="1:6" ht="15.6" customHeight="1">
      <c r="A335" s="156" t="s">
        <v>43</v>
      </c>
      <c r="B335" s="89" t="s">
        <v>3053</v>
      </c>
      <c r="C335" s="89" t="s">
        <v>2890</v>
      </c>
      <c r="D335" s="89" t="s">
        <v>3050</v>
      </c>
      <c r="E335" s="89" t="s">
        <v>2893</v>
      </c>
      <c r="F335" s="89" t="s">
        <v>3052</v>
      </c>
    </row>
    <row r="336" spans="1:6">
      <c r="A336" s="883" t="s">
        <v>2728</v>
      </c>
      <c r="B336" s="783"/>
      <c r="C336" s="29"/>
      <c r="D336" s="29"/>
      <c r="E336" s="29"/>
      <c r="F336" s="29"/>
    </row>
    <row r="337" spans="1:6" ht="15.4" customHeight="1">
      <c r="A337" s="8" t="s">
        <v>36</v>
      </c>
      <c r="B337" s="59"/>
      <c r="C337" s="976" t="s">
        <v>2105</v>
      </c>
      <c r="D337" s="59"/>
      <c r="E337" s="89"/>
      <c r="F337" s="89"/>
    </row>
    <row r="338" spans="1:6" s="892" customFormat="1" ht="15.4" customHeight="1">
      <c r="A338" s="37" t="s">
        <v>37</v>
      </c>
      <c r="B338" s="8" t="s">
        <v>2419</v>
      </c>
      <c r="C338" s="8" t="s">
        <v>21</v>
      </c>
      <c r="D338" s="964" t="s">
        <v>2932</v>
      </c>
      <c r="E338" s="965" t="s">
        <v>3312</v>
      </c>
      <c r="F338" s="89"/>
    </row>
    <row r="339" spans="1:6" s="892" customFormat="1" ht="15.4" customHeight="1">
      <c r="A339" s="37" t="s">
        <v>38</v>
      </c>
      <c r="B339" s="8" t="s">
        <v>2420</v>
      </c>
      <c r="C339" s="8" t="s">
        <v>21</v>
      </c>
      <c r="D339" s="964" t="s">
        <v>2931</v>
      </c>
      <c r="E339" s="965" t="s">
        <v>3312</v>
      </c>
      <c r="F339" s="89"/>
    </row>
    <row r="340" spans="1:6" ht="15.4" customHeight="1">
      <c r="A340" s="37" t="s">
        <v>39</v>
      </c>
      <c r="B340" s="8" t="s">
        <v>2421</v>
      </c>
      <c r="C340" s="8" t="s">
        <v>21</v>
      </c>
      <c r="D340" s="964" t="s">
        <v>2930</v>
      </c>
      <c r="E340" s="965" t="s">
        <v>3312</v>
      </c>
      <c r="F340" s="89"/>
    </row>
    <row r="341" spans="1:6" ht="15.6" customHeight="1">
      <c r="A341" s="582" t="s">
        <v>73</v>
      </c>
      <c r="B341" s="547"/>
      <c r="C341" s="547"/>
      <c r="D341" s="547"/>
      <c r="E341" s="548"/>
      <c r="F341" s="547"/>
    </row>
    <row r="342" spans="1:6" s="892" customFormat="1" ht="15.6" customHeight="1">
      <c r="A342" s="37" t="s">
        <v>41</v>
      </c>
      <c r="B342" s="156" t="s">
        <v>2156</v>
      </c>
      <c r="C342" s="59" t="s">
        <v>2004</v>
      </c>
      <c r="D342" s="40"/>
      <c r="E342" s="773" t="s">
        <v>1434</v>
      </c>
      <c r="F342" s="191"/>
    </row>
    <row r="343" spans="1:6" s="892" customFormat="1" ht="15.6" customHeight="1">
      <c r="A343" s="37" t="s">
        <v>40</v>
      </c>
      <c r="B343" s="156" t="s">
        <v>2156</v>
      </c>
      <c r="C343" s="59" t="s">
        <v>2004</v>
      </c>
      <c r="D343" s="40"/>
      <c r="E343" s="773" t="s">
        <v>1434</v>
      </c>
      <c r="F343" s="191"/>
    </row>
    <row r="344" spans="1:6" ht="15.6" customHeight="1">
      <c r="A344" s="159" t="s">
        <v>42</v>
      </c>
      <c r="B344" s="8" t="s">
        <v>2376</v>
      </c>
      <c r="C344" s="8" t="s">
        <v>2100</v>
      </c>
      <c r="D344" s="8"/>
      <c r="E344" s="8"/>
      <c r="F344" s="8"/>
    </row>
    <row r="345" spans="1:6" ht="15.6" customHeight="1">
      <c r="A345" s="159" t="s">
        <v>43</v>
      </c>
      <c r="B345" s="8" t="s">
        <v>2376</v>
      </c>
      <c r="C345" s="8" t="s">
        <v>2100</v>
      </c>
      <c r="D345" s="8"/>
      <c r="E345" s="8"/>
      <c r="F345" s="8"/>
    </row>
    <row r="346" spans="1:6">
      <c r="A346" s="113" t="s">
        <v>19</v>
      </c>
      <c r="B346" s="113"/>
      <c r="C346" s="113"/>
      <c r="D346" s="113"/>
      <c r="E346" s="113"/>
      <c r="F346" s="113"/>
    </row>
    <row r="347" spans="1:6">
      <c r="A347" s="26" t="s">
        <v>3</v>
      </c>
      <c r="B347" s="25" t="s">
        <v>6</v>
      </c>
      <c r="C347" s="25" t="s">
        <v>7</v>
      </c>
      <c r="D347" s="25" t="s">
        <v>8</v>
      </c>
      <c r="E347" s="26" t="s">
        <v>4</v>
      </c>
      <c r="F347" s="25" t="s">
        <v>11</v>
      </c>
    </row>
    <row r="348" spans="1:6">
      <c r="A348" s="883" t="s">
        <v>2729</v>
      </c>
      <c r="B348" s="883"/>
      <c r="C348" s="783"/>
      <c r="D348" s="29"/>
      <c r="E348" s="29"/>
      <c r="F348" s="29"/>
    </row>
    <row r="349" spans="1:6">
      <c r="A349" s="37" t="s">
        <v>36</v>
      </c>
      <c r="B349" s="8" t="s">
        <v>1587</v>
      </c>
      <c r="C349" s="8" t="s">
        <v>1</v>
      </c>
      <c r="D349" s="8" t="s">
        <v>2873</v>
      </c>
      <c r="E349" s="8" t="s">
        <v>1434</v>
      </c>
      <c r="F349" s="8" t="s">
        <v>1589</v>
      </c>
    </row>
    <row r="350" spans="1:6">
      <c r="A350" s="37" t="s">
        <v>37</v>
      </c>
      <c r="B350" s="8" t="s">
        <v>1590</v>
      </c>
      <c r="C350" s="8" t="s">
        <v>1</v>
      </c>
      <c r="D350" s="8" t="s">
        <v>2874</v>
      </c>
      <c r="E350" s="8" t="s">
        <v>1434</v>
      </c>
      <c r="F350" s="8" t="s">
        <v>1589</v>
      </c>
    </row>
    <row r="351" spans="1:6">
      <c r="A351" s="37" t="s">
        <v>38</v>
      </c>
      <c r="B351" s="8" t="s">
        <v>2426</v>
      </c>
      <c r="C351" s="8" t="s">
        <v>9</v>
      </c>
      <c r="D351" s="8" t="s">
        <v>973</v>
      </c>
      <c r="E351" s="59" t="s">
        <v>2608</v>
      </c>
      <c r="F351" s="8" t="s">
        <v>974</v>
      </c>
    </row>
    <row r="352" spans="1:6">
      <c r="A352" s="37" t="s">
        <v>39</v>
      </c>
      <c r="B352" s="8" t="s">
        <v>2427</v>
      </c>
      <c r="C352" s="8" t="s">
        <v>9</v>
      </c>
      <c r="D352" s="8" t="s">
        <v>973</v>
      </c>
      <c r="E352" s="59" t="s">
        <v>2608</v>
      </c>
      <c r="F352" s="8" t="s">
        <v>974</v>
      </c>
    </row>
    <row r="353" spans="1:6">
      <c r="A353" s="582" t="s">
        <v>73</v>
      </c>
      <c r="B353" s="547"/>
      <c r="C353" s="547"/>
      <c r="D353" s="547"/>
      <c r="E353" s="548"/>
      <c r="F353" s="547"/>
    </row>
    <row r="354" spans="1:6">
      <c r="A354" s="37" t="s">
        <v>41</v>
      </c>
      <c r="B354" s="37" t="s">
        <v>2393</v>
      </c>
      <c r="C354" s="37" t="s">
        <v>20</v>
      </c>
      <c r="D354" s="37" t="s">
        <v>455</v>
      </c>
      <c r="E354" s="37" t="s">
        <v>417</v>
      </c>
      <c r="F354" s="37" t="s">
        <v>456</v>
      </c>
    </row>
    <row r="355" spans="1:6">
      <c r="A355" s="37" t="s">
        <v>40</v>
      </c>
      <c r="B355" s="37" t="s">
        <v>2394</v>
      </c>
      <c r="C355" s="37" t="s">
        <v>20</v>
      </c>
      <c r="D355" s="37" t="s">
        <v>458</v>
      </c>
      <c r="E355" s="37" t="s">
        <v>417</v>
      </c>
      <c r="F355" s="37" t="s">
        <v>456</v>
      </c>
    </row>
    <row r="356" spans="1:6">
      <c r="A356" s="159" t="s">
        <v>42</v>
      </c>
      <c r="B356" s="8" t="s">
        <v>2374</v>
      </c>
      <c r="C356" s="8" t="s">
        <v>2104</v>
      </c>
      <c r="D356" s="8"/>
      <c r="E356" s="8"/>
      <c r="F356" s="8"/>
    </row>
    <row r="357" spans="1:6">
      <c r="A357" s="159" t="s">
        <v>43</v>
      </c>
      <c r="B357" s="8" t="s">
        <v>2374</v>
      </c>
      <c r="C357" s="8" t="s">
        <v>2104</v>
      </c>
      <c r="D357" s="8"/>
      <c r="E357" s="8"/>
      <c r="F357" s="8"/>
    </row>
    <row r="358" spans="1:6">
      <c r="A358" s="883" t="s">
        <v>2730</v>
      </c>
      <c r="B358" s="783"/>
      <c r="C358" s="29"/>
      <c r="D358" s="29"/>
      <c r="E358" s="29"/>
      <c r="F358" s="29"/>
    </row>
    <row r="359" spans="1:6">
      <c r="A359" s="37" t="s">
        <v>36</v>
      </c>
      <c r="B359" s="37" t="s">
        <v>2864</v>
      </c>
      <c r="C359" s="37" t="s">
        <v>66</v>
      </c>
      <c r="D359" s="37" t="s">
        <v>266</v>
      </c>
      <c r="E359" s="37" t="s">
        <v>181</v>
      </c>
      <c r="F359" s="37" t="s">
        <v>267</v>
      </c>
    </row>
    <row r="360" spans="1:6">
      <c r="A360" s="37" t="s">
        <v>37</v>
      </c>
      <c r="B360" s="37" t="s">
        <v>2865</v>
      </c>
      <c r="C360" s="37" t="s">
        <v>66</v>
      </c>
      <c r="D360" s="37" t="s">
        <v>266</v>
      </c>
      <c r="E360" s="37" t="s">
        <v>181</v>
      </c>
      <c r="F360" s="37" t="s">
        <v>267</v>
      </c>
    </row>
    <row r="361" spans="1:6" ht="12.95" customHeight="1">
      <c r="A361" s="37" t="s">
        <v>38</v>
      </c>
      <c r="B361" s="8" t="s">
        <v>2264</v>
      </c>
      <c r="C361" s="8" t="s">
        <v>1</v>
      </c>
      <c r="D361" s="8" t="s">
        <v>1595</v>
      </c>
      <c r="E361" s="8" t="s">
        <v>1457</v>
      </c>
      <c r="F361" s="8" t="s">
        <v>1596</v>
      </c>
    </row>
    <row r="362" spans="1:6">
      <c r="A362" s="37" t="s">
        <v>39</v>
      </c>
      <c r="B362" s="8" t="s">
        <v>1594</v>
      </c>
      <c r="C362" s="8" t="s">
        <v>1</v>
      </c>
      <c r="D362" s="8" t="s">
        <v>1598</v>
      </c>
      <c r="E362" s="8" t="s">
        <v>1457</v>
      </c>
      <c r="F362" s="43" t="s">
        <v>1599</v>
      </c>
    </row>
    <row r="363" spans="1:6">
      <c r="A363" s="582" t="s">
        <v>73</v>
      </c>
      <c r="B363" s="547"/>
      <c r="C363" s="547"/>
      <c r="D363" s="547"/>
      <c r="E363" s="548"/>
      <c r="F363" s="547"/>
    </row>
    <row r="364" spans="1:6">
      <c r="A364" s="8" t="s">
        <v>41</v>
      </c>
      <c r="B364" s="37" t="s">
        <v>2866</v>
      </c>
      <c r="C364" s="37" t="s">
        <v>66</v>
      </c>
      <c r="D364" s="37" t="s">
        <v>2913</v>
      </c>
      <c r="E364" s="37" t="s">
        <v>181</v>
      </c>
      <c r="F364" s="37" t="s">
        <v>271</v>
      </c>
    </row>
    <row r="365" spans="1:6">
      <c r="A365" s="8" t="s">
        <v>40</v>
      </c>
      <c r="B365" s="37" t="s">
        <v>2867</v>
      </c>
      <c r="C365" s="37" t="s">
        <v>66</v>
      </c>
      <c r="D365" s="37" t="s">
        <v>2913</v>
      </c>
      <c r="E365" s="37" t="s">
        <v>181</v>
      </c>
      <c r="F365" s="37" t="s">
        <v>271</v>
      </c>
    </row>
    <row r="366" spans="1:6">
      <c r="A366" s="156" t="s">
        <v>42</v>
      </c>
      <c r="B366" s="8" t="s">
        <v>2910</v>
      </c>
      <c r="C366" s="8" t="s">
        <v>5</v>
      </c>
      <c r="D366" s="8" t="s">
        <v>1366</v>
      </c>
      <c r="E366" s="59" t="s">
        <v>2529</v>
      </c>
      <c r="F366" s="8" t="s">
        <v>1367</v>
      </c>
    </row>
    <row r="367" spans="1:6">
      <c r="A367" s="156" t="s">
        <v>43</v>
      </c>
      <c r="B367" s="8" t="s">
        <v>2911</v>
      </c>
      <c r="C367" s="8" t="s">
        <v>5</v>
      </c>
      <c r="D367" s="8" t="s">
        <v>1369</v>
      </c>
      <c r="E367" s="59" t="s">
        <v>2529</v>
      </c>
      <c r="F367" s="8" t="s">
        <v>1370</v>
      </c>
    </row>
    <row r="368" spans="1:6">
      <c r="A368" s="883" t="s">
        <v>2731</v>
      </c>
      <c r="B368" s="783"/>
      <c r="C368" s="29"/>
      <c r="D368" s="29"/>
      <c r="E368" s="29"/>
      <c r="F368" s="29"/>
    </row>
    <row r="369" spans="1:6" ht="31.5">
      <c r="A369" s="8" t="s">
        <v>36</v>
      </c>
      <c r="B369" s="8" t="s">
        <v>1597</v>
      </c>
      <c r="C369" s="8" t="s">
        <v>1</v>
      </c>
      <c r="D369" s="8" t="s">
        <v>1601</v>
      </c>
      <c r="E369" s="8" t="s">
        <v>1451</v>
      </c>
      <c r="F369" s="39" t="s">
        <v>1602</v>
      </c>
    </row>
    <row r="370" spans="1:6">
      <c r="A370" s="8" t="s">
        <v>37</v>
      </c>
      <c r="B370" s="8" t="s">
        <v>1600</v>
      </c>
      <c r="C370" s="8" t="s">
        <v>1</v>
      </c>
      <c r="D370" s="8" t="s">
        <v>1603</v>
      </c>
      <c r="E370" s="8" t="s">
        <v>1451</v>
      </c>
      <c r="F370" s="39" t="s">
        <v>1604</v>
      </c>
    </row>
    <row r="371" spans="1:6">
      <c r="A371" s="8" t="s">
        <v>38</v>
      </c>
      <c r="B371" s="37" t="s">
        <v>2395</v>
      </c>
      <c r="C371" s="37" t="s">
        <v>20</v>
      </c>
      <c r="D371" s="37" t="s">
        <v>463</v>
      </c>
      <c r="E371" s="37" t="s">
        <v>417</v>
      </c>
      <c r="F371" s="37" t="s">
        <v>464</v>
      </c>
    </row>
    <row r="372" spans="1:6">
      <c r="A372" s="8" t="s">
        <v>39</v>
      </c>
      <c r="B372" s="37" t="s">
        <v>2396</v>
      </c>
      <c r="C372" s="37" t="s">
        <v>20</v>
      </c>
      <c r="D372" s="37" t="s">
        <v>466</v>
      </c>
      <c r="E372" s="37" t="s">
        <v>417</v>
      </c>
      <c r="F372" s="37" t="s">
        <v>464</v>
      </c>
    </row>
    <row r="373" spans="1:6">
      <c r="A373" s="546" t="s">
        <v>73</v>
      </c>
      <c r="B373" s="547"/>
      <c r="C373" s="547"/>
      <c r="D373" s="547"/>
      <c r="E373" s="548"/>
      <c r="F373" s="547"/>
    </row>
    <row r="374" spans="1:6">
      <c r="A374" s="8" t="s">
        <v>41</v>
      </c>
      <c r="B374" s="8" t="s">
        <v>2155</v>
      </c>
      <c r="C374" s="8" t="s">
        <v>2006</v>
      </c>
      <c r="D374" s="8"/>
      <c r="E374" s="8" t="s">
        <v>3246</v>
      </c>
      <c r="F374" s="8"/>
    </row>
    <row r="375" spans="1:6">
      <c r="A375" s="8" t="s">
        <v>40</v>
      </c>
      <c r="B375" s="8" t="s">
        <v>2155</v>
      </c>
      <c r="C375" s="8" t="s">
        <v>2006</v>
      </c>
      <c r="D375" s="8"/>
      <c r="E375" s="8" t="s">
        <v>3246</v>
      </c>
      <c r="F375" s="8"/>
    </row>
    <row r="376" spans="1:6">
      <c r="A376" s="156" t="s">
        <v>42</v>
      </c>
      <c r="B376" s="8" t="s">
        <v>2375</v>
      </c>
      <c r="C376" s="8" t="s">
        <v>2102</v>
      </c>
      <c r="D376" s="8"/>
      <c r="E376" s="8"/>
      <c r="F376" s="8"/>
    </row>
    <row r="377" spans="1:6">
      <c r="A377" s="156" t="s">
        <v>43</v>
      </c>
      <c r="B377" s="8" t="s">
        <v>2375</v>
      </c>
      <c r="C377" s="8" t="s">
        <v>2102</v>
      </c>
      <c r="D377" s="8"/>
      <c r="E377" s="8"/>
      <c r="F377" s="8"/>
    </row>
    <row r="378" spans="1:6">
      <c r="A378" s="883" t="s">
        <v>2732</v>
      </c>
      <c r="B378" s="783"/>
      <c r="C378" s="29"/>
      <c r="D378" s="29"/>
      <c r="E378" s="29"/>
      <c r="F378" s="29"/>
    </row>
    <row r="379" spans="1:6" ht="15.4" customHeight="1">
      <c r="A379" s="8" t="s">
        <v>36</v>
      </c>
      <c r="B379" s="89" t="s">
        <v>2166</v>
      </c>
      <c r="C379" s="89" t="s">
        <v>2219</v>
      </c>
      <c r="D379" s="89" t="s">
        <v>1371</v>
      </c>
      <c r="E379" s="89" t="s">
        <v>2529</v>
      </c>
      <c r="F379" s="89" t="s">
        <v>1372</v>
      </c>
    </row>
    <row r="380" spans="1:6" ht="15.4" customHeight="1">
      <c r="A380" s="8" t="s">
        <v>37</v>
      </c>
      <c r="B380" s="89" t="s">
        <v>2167</v>
      </c>
      <c r="C380" s="89" t="s">
        <v>2219</v>
      </c>
      <c r="D380" s="89" t="s">
        <v>3054</v>
      </c>
      <c r="E380" s="89" t="s">
        <v>2529</v>
      </c>
      <c r="F380" s="89" t="s">
        <v>3058</v>
      </c>
    </row>
    <row r="381" spans="1:6" ht="15.4" customHeight="1">
      <c r="A381" s="8" t="s">
        <v>38</v>
      </c>
      <c r="B381" s="89" t="s">
        <v>2166</v>
      </c>
      <c r="C381" s="89" t="s">
        <v>2220</v>
      </c>
      <c r="D381" s="89" t="s">
        <v>1371</v>
      </c>
      <c r="E381" s="89" t="s">
        <v>2529</v>
      </c>
      <c r="F381" s="89" t="s">
        <v>1372</v>
      </c>
    </row>
    <row r="382" spans="1:6" ht="15.4" customHeight="1">
      <c r="A382" s="8" t="s">
        <v>39</v>
      </c>
      <c r="B382" s="89" t="s">
        <v>2167</v>
      </c>
      <c r="C382" s="89" t="s">
        <v>2220</v>
      </c>
      <c r="D382" s="89" t="s">
        <v>3054</v>
      </c>
      <c r="E382" s="89" t="s">
        <v>2529</v>
      </c>
      <c r="F382" s="89" t="s">
        <v>3058</v>
      </c>
    </row>
    <row r="383" spans="1:6" ht="15.6" customHeight="1">
      <c r="A383" s="546" t="s">
        <v>73</v>
      </c>
      <c r="B383" s="547"/>
      <c r="C383" s="547"/>
      <c r="D383" s="547"/>
      <c r="E383" s="548"/>
      <c r="F383" s="547"/>
    </row>
    <row r="384" spans="1:6" ht="15.6" customHeight="1">
      <c r="A384" s="8" t="s">
        <v>41</v>
      </c>
      <c r="B384" s="89" t="s">
        <v>3062</v>
      </c>
      <c r="C384" s="89" t="s">
        <v>3061</v>
      </c>
      <c r="D384" s="89" t="s">
        <v>3055</v>
      </c>
      <c r="E384" s="89" t="s">
        <v>3057</v>
      </c>
      <c r="F384" s="89" t="s">
        <v>3060</v>
      </c>
    </row>
    <row r="385" spans="1:6" ht="15.6" customHeight="1">
      <c r="A385" s="8" t="s">
        <v>40</v>
      </c>
      <c r="B385" s="89" t="s">
        <v>3063</v>
      </c>
      <c r="C385" s="89" t="s">
        <v>3061</v>
      </c>
      <c r="D385" s="89" t="s">
        <v>3056</v>
      </c>
      <c r="E385" s="89" t="s">
        <v>3057</v>
      </c>
      <c r="F385" s="89" t="s">
        <v>3059</v>
      </c>
    </row>
    <row r="386" spans="1:6" ht="15.6" customHeight="1">
      <c r="A386" s="156" t="s">
        <v>42</v>
      </c>
      <c r="B386" s="89" t="s">
        <v>3062</v>
      </c>
      <c r="C386" s="89" t="s">
        <v>2890</v>
      </c>
      <c r="D386" s="89" t="s">
        <v>3055</v>
      </c>
      <c r="E386" s="89" t="s">
        <v>3057</v>
      </c>
      <c r="F386" s="89" t="s">
        <v>3060</v>
      </c>
    </row>
    <row r="387" spans="1:6" ht="15.6" customHeight="1">
      <c r="A387" s="156" t="s">
        <v>43</v>
      </c>
      <c r="B387" s="89" t="s">
        <v>3063</v>
      </c>
      <c r="C387" s="89" t="s">
        <v>2890</v>
      </c>
      <c r="D387" s="89" t="s">
        <v>3056</v>
      </c>
      <c r="E387" s="89" t="s">
        <v>3057</v>
      </c>
      <c r="F387" s="89" t="s">
        <v>3059</v>
      </c>
    </row>
    <row r="388" spans="1:6">
      <c r="A388" s="883" t="s">
        <v>2733</v>
      </c>
      <c r="B388" s="783"/>
      <c r="C388" s="29"/>
      <c r="D388" s="29"/>
      <c r="E388" s="29"/>
      <c r="F388" s="29"/>
    </row>
    <row r="389" spans="1:6">
      <c r="A389" s="8" t="s">
        <v>36</v>
      </c>
      <c r="B389" s="89" t="s">
        <v>2132</v>
      </c>
      <c r="C389" s="90" t="s">
        <v>2000</v>
      </c>
      <c r="D389" s="89" t="s">
        <v>1842</v>
      </c>
      <c r="E389" s="89" t="s">
        <v>1766</v>
      </c>
    </row>
    <row r="390" spans="1:6">
      <c r="A390" s="8" t="s">
        <v>37</v>
      </c>
      <c r="B390" s="89" t="s">
        <v>2164</v>
      </c>
      <c r="C390" s="90" t="s">
        <v>2000</v>
      </c>
      <c r="D390" s="89" t="s">
        <v>1842</v>
      </c>
      <c r="E390" s="89" t="s">
        <v>1766</v>
      </c>
      <c r="F390" s="8"/>
    </row>
    <row r="391" spans="1:6">
      <c r="A391" s="8" t="s">
        <v>38</v>
      </c>
      <c r="B391" s="208" t="s">
        <v>3382</v>
      </c>
      <c r="C391" s="208" t="s">
        <v>3313</v>
      </c>
      <c r="D391" s="211" t="s">
        <v>3383</v>
      </c>
      <c r="E391" s="210" t="s">
        <v>3315</v>
      </c>
      <c r="F391" s="211" t="s">
        <v>3384</v>
      </c>
    </row>
    <row r="392" spans="1:6">
      <c r="A392" s="8" t="s">
        <v>39</v>
      </c>
      <c r="B392" s="208" t="s">
        <v>3379</v>
      </c>
      <c r="C392" s="208" t="s">
        <v>3313</v>
      </c>
      <c r="D392" s="264" t="s">
        <v>3381</v>
      </c>
      <c r="E392" s="210" t="s">
        <v>3315</v>
      </c>
      <c r="F392" s="211" t="s">
        <v>3380</v>
      </c>
    </row>
    <row r="393" spans="1:6" ht="12.95" customHeight="1">
      <c r="A393" s="546" t="s">
        <v>73</v>
      </c>
      <c r="B393" s="547"/>
      <c r="C393" s="547"/>
      <c r="D393" s="547"/>
      <c r="E393" s="548"/>
      <c r="F393" s="547"/>
    </row>
    <row r="394" spans="1:6" s="892" customFormat="1">
      <c r="A394" s="37" t="s">
        <v>41</v>
      </c>
      <c r="B394" s="156" t="s">
        <v>2156</v>
      </c>
      <c r="C394" s="59" t="s">
        <v>2004</v>
      </c>
      <c r="D394" s="40"/>
      <c r="E394" s="773" t="s">
        <v>1434</v>
      </c>
      <c r="F394" s="191"/>
    </row>
    <row r="395" spans="1:6" s="892" customFormat="1">
      <c r="A395" s="37" t="s">
        <v>40</v>
      </c>
      <c r="B395" s="156" t="s">
        <v>2156</v>
      </c>
      <c r="C395" s="59" t="s">
        <v>2004</v>
      </c>
      <c r="D395" s="40"/>
      <c r="E395" s="773" t="s">
        <v>1434</v>
      </c>
      <c r="F395" s="191"/>
    </row>
    <row r="396" spans="1:6">
      <c r="A396" s="156" t="s">
        <v>42</v>
      </c>
      <c r="B396" s="8" t="s">
        <v>2376</v>
      </c>
      <c r="C396" s="8" t="s">
        <v>2100</v>
      </c>
      <c r="D396" s="59"/>
      <c r="E396" s="67"/>
      <c r="F396" s="8"/>
    </row>
    <row r="397" spans="1:6">
      <c r="A397" s="156" t="s">
        <v>43</v>
      </c>
      <c r="B397" s="8" t="s">
        <v>2376</v>
      </c>
      <c r="C397" s="8" t="s">
        <v>2100</v>
      </c>
      <c r="D397" s="59"/>
      <c r="E397" s="67"/>
      <c r="F397" s="8"/>
    </row>
    <row r="398" spans="1:6">
      <c r="A398" s="113" t="s">
        <v>24</v>
      </c>
      <c r="B398" s="113"/>
      <c r="C398" s="113"/>
      <c r="D398" s="113"/>
      <c r="E398" s="113"/>
      <c r="F398" s="113"/>
    </row>
    <row r="399" spans="1:6">
      <c r="A399" s="25" t="s">
        <v>3</v>
      </c>
      <c r="B399" s="25" t="s">
        <v>6</v>
      </c>
      <c r="C399" s="25" t="s">
        <v>7</v>
      </c>
      <c r="D399" s="25" t="s">
        <v>8</v>
      </c>
      <c r="E399" s="26" t="s">
        <v>4</v>
      </c>
      <c r="F399" s="25" t="s">
        <v>11</v>
      </c>
    </row>
    <row r="400" spans="1:6">
      <c r="A400" s="883" t="s">
        <v>2734</v>
      </c>
      <c r="B400" s="883"/>
      <c r="C400" s="783"/>
      <c r="D400" s="29"/>
      <c r="E400" s="29"/>
      <c r="F400" s="29"/>
    </row>
    <row r="401" spans="1:6">
      <c r="A401" s="8" t="s">
        <v>36</v>
      </c>
      <c r="B401" s="89" t="s">
        <v>2434</v>
      </c>
      <c r="C401" s="89" t="s">
        <v>2226</v>
      </c>
      <c r="D401" s="89" t="s">
        <v>2875</v>
      </c>
      <c r="E401" s="89" t="s">
        <v>1447</v>
      </c>
      <c r="F401" s="40" t="s">
        <v>2878</v>
      </c>
    </row>
    <row r="402" spans="1:6">
      <c r="A402" s="8" t="s">
        <v>37</v>
      </c>
      <c r="B402" s="89" t="s">
        <v>2438</v>
      </c>
      <c r="C402" s="89" t="s">
        <v>2226</v>
      </c>
      <c r="D402" s="89" t="s">
        <v>2876</v>
      </c>
      <c r="E402" s="89" t="s">
        <v>1447</v>
      </c>
      <c r="F402" s="40" t="s">
        <v>2877</v>
      </c>
    </row>
    <row r="403" spans="1:6">
      <c r="A403" s="8" t="s">
        <v>38</v>
      </c>
      <c r="B403" s="89" t="s">
        <v>2434</v>
      </c>
      <c r="C403" s="89" t="s">
        <v>2227</v>
      </c>
      <c r="D403" s="89" t="s">
        <v>2875</v>
      </c>
      <c r="E403" s="89" t="s">
        <v>1447</v>
      </c>
      <c r="F403" s="40" t="s">
        <v>2878</v>
      </c>
    </row>
    <row r="404" spans="1:6">
      <c r="A404" s="8" t="s">
        <v>39</v>
      </c>
      <c r="B404" s="89" t="s">
        <v>2438</v>
      </c>
      <c r="C404" s="89" t="s">
        <v>2227</v>
      </c>
      <c r="D404" s="89" t="s">
        <v>2876</v>
      </c>
      <c r="E404" s="89" t="s">
        <v>1447</v>
      </c>
      <c r="F404" s="40" t="s">
        <v>2877</v>
      </c>
    </row>
    <row r="405" spans="1:6">
      <c r="A405" s="546" t="s">
        <v>73</v>
      </c>
      <c r="B405" s="547"/>
      <c r="C405" s="547"/>
      <c r="D405" s="547"/>
      <c r="E405" s="548"/>
      <c r="F405" s="547"/>
    </row>
    <row r="406" spans="1:6">
      <c r="A406" s="8" t="s">
        <v>41</v>
      </c>
      <c r="B406" s="296" t="s">
        <v>3364</v>
      </c>
      <c r="C406" s="296" t="s">
        <v>3366</v>
      </c>
      <c r="D406" s="228" t="s">
        <v>3369</v>
      </c>
      <c r="E406" s="296" t="s">
        <v>3315</v>
      </c>
      <c r="F406" s="228" t="s">
        <v>3365</v>
      </c>
    </row>
    <row r="407" spans="1:6">
      <c r="A407" s="8" t="s">
        <v>40</v>
      </c>
      <c r="B407" s="296" t="s">
        <v>3405</v>
      </c>
      <c r="C407" s="296" t="s">
        <v>3366</v>
      </c>
      <c r="D407" s="228" t="s">
        <v>3369</v>
      </c>
      <c r="E407" s="296" t="s">
        <v>3315</v>
      </c>
      <c r="F407" s="228" t="s">
        <v>3365</v>
      </c>
    </row>
    <row r="408" spans="1:6">
      <c r="A408" s="156" t="s">
        <v>42</v>
      </c>
      <c r="B408" s="8" t="s">
        <v>2374</v>
      </c>
      <c r="C408" s="8" t="s">
        <v>2104</v>
      </c>
      <c r="D408" s="8"/>
      <c r="E408" s="8"/>
      <c r="F408" s="8"/>
    </row>
    <row r="409" spans="1:6">
      <c r="A409" s="156" t="s">
        <v>43</v>
      </c>
      <c r="B409" s="8" t="s">
        <v>2374</v>
      </c>
      <c r="C409" s="8" t="s">
        <v>2104</v>
      </c>
      <c r="D409" s="8"/>
      <c r="E409" s="8"/>
      <c r="F409" s="8"/>
    </row>
    <row r="410" spans="1:6">
      <c r="A410" s="883" t="s">
        <v>2735</v>
      </c>
      <c r="B410" s="783"/>
      <c r="C410" s="29"/>
      <c r="D410" s="29"/>
      <c r="E410" s="29"/>
      <c r="F410" s="29"/>
    </row>
    <row r="411" spans="1:6">
      <c r="A411" s="8" t="s">
        <v>36</v>
      </c>
      <c r="B411" s="89"/>
      <c r="C411" s="976" t="s">
        <v>2105</v>
      </c>
      <c r="D411" s="89"/>
      <c r="E411" s="89"/>
      <c r="F411" s="89"/>
    </row>
    <row r="412" spans="1:6">
      <c r="A412" s="8" t="s">
        <v>37</v>
      </c>
      <c r="B412" s="8" t="s">
        <v>2912</v>
      </c>
      <c r="C412" s="8" t="s">
        <v>5</v>
      </c>
      <c r="D412" s="8" t="s">
        <v>1376</v>
      </c>
      <c r="E412" s="59" t="s">
        <v>2529</v>
      </c>
      <c r="F412" s="8" t="s">
        <v>1377</v>
      </c>
    </row>
    <row r="413" spans="1:6" ht="12.95" customHeight="1">
      <c r="A413" s="8" t="s">
        <v>38</v>
      </c>
      <c r="B413" s="296" t="s">
        <v>3406</v>
      </c>
      <c r="C413" s="296" t="s">
        <v>3367</v>
      </c>
      <c r="D413" s="228" t="s">
        <v>3369</v>
      </c>
      <c r="E413" s="296" t="s">
        <v>3315</v>
      </c>
      <c r="F413" s="228" t="s">
        <v>3365</v>
      </c>
    </row>
    <row r="414" spans="1:6">
      <c r="A414" s="8" t="s">
        <v>39</v>
      </c>
      <c r="B414" s="296" t="s">
        <v>3407</v>
      </c>
      <c r="C414" s="296" t="s">
        <v>3367</v>
      </c>
      <c r="D414" s="228" t="s">
        <v>3369</v>
      </c>
      <c r="E414" s="296" t="s">
        <v>3315</v>
      </c>
      <c r="F414" s="228" t="s">
        <v>3365</v>
      </c>
    </row>
    <row r="415" spans="1:6">
      <c r="A415" s="546" t="s">
        <v>73</v>
      </c>
      <c r="B415" s="547"/>
      <c r="C415" s="547"/>
      <c r="D415" s="547"/>
      <c r="E415" s="548"/>
      <c r="F415" s="547"/>
    </row>
    <row r="416" spans="1:6">
      <c r="A416" s="37" t="s">
        <v>41</v>
      </c>
      <c r="B416" s="59"/>
      <c r="C416" s="976" t="s">
        <v>2105</v>
      </c>
      <c r="D416" s="59"/>
      <c r="E416" s="67"/>
      <c r="F416" s="8"/>
    </row>
    <row r="417" spans="1:6">
      <c r="A417" s="37" t="s">
        <v>40</v>
      </c>
      <c r="B417" s="59"/>
      <c r="C417" s="976" t="s">
        <v>2105</v>
      </c>
      <c r="D417" s="59"/>
      <c r="E417" s="67"/>
      <c r="F417" s="8"/>
    </row>
    <row r="418" spans="1:6" s="892" customFormat="1">
      <c r="A418" s="159" t="s">
        <v>42</v>
      </c>
      <c r="B418" s="191"/>
      <c r="C418" s="976" t="s">
        <v>2105</v>
      </c>
      <c r="D418" s="191"/>
      <c r="E418" s="191"/>
      <c r="F418" s="191"/>
    </row>
    <row r="419" spans="1:6" s="892" customFormat="1">
      <c r="A419" s="159" t="s">
        <v>43</v>
      </c>
      <c r="B419" s="191"/>
      <c r="C419" s="976" t="s">
        <v>2105</v>
      </c>
      <c r="D419" s="191"/>
      <c r="E419" s="191"/>
      <c r="F419" s="191"/>
    </row>
    <row r="420" spans="1:6">
      <c r="A420" s="883" t="s">
        <v>2736</v>
      </c>
      <c r="B420" s="783"/>
      <c r="C420" s="29"/>
      <c r="D420" s="29"/>
      <c r="E420" s="29"/>
      <c r="F420" s="29"/>
    </row>
    <row r="421" spans="1:6">
      <c r="A421" s="37" t="s">
        <v>36</v>
      </c>
      <c r="B421" s="59"/>
      <c r="C421" s="976" t="s">
        <v>2105</v>
      </c>
      <c r="D421" s="59"/>
      <c r="E421" s="67"/>
      <c r="F421" s="8"/>
    </row>
    <row r="422" spans="1:6" ht="20.45" customHeight="1">
      <c r="A422" s="37" t="s">
        <v>37</v>
      </c>
      <c r="B422" s="59"/>
      <c r="C422" s="976" t="s">
        <v>2105</v>
      </c>
      <c r="D422" s="59"/>
      <c r="E422" s="67"/>
      <c r="F422" s="8"/>
    </row>
    <row r="423" spans="1:6">
      <c r="A423" s="37" t="s">
        <v>38</v>
      </c>
      <c r="B423" s="296" t="s">
        <v>3408</v>
      </c>
      <c r="C423" s="296" t="s">
        <v>3368</v>
      </c>
      <c r="D423" s="228" t="s">
        <v>3369</v>
      </c>
      <c r="E423" s="296" t="s">
        <v>3315</v>
      </c>
      <c r="F423" s="228" t="s">
        <v>3365</v>
      </c>
    </row>
    <row r="424" spans="1:6">
      <c r="A424" s="37" t="s">
        <v>39</v>
      </c>
      <c r="B424" s="296" t="s">
        <v>3409</v>
      </c>
      <c r="C424" s="296" t="s">
        <v>3368</v>
      </c>
      <c r="D424" s="228" t="s">
        <v>3369</v>
      </c>
      <c r="E424" s="296" t="s">
        <v>3315</v>
      </c>
      <c r="F424" s="228" t="s">
        <v>3365</v>
      </c>
    </row>
    <row r="425" spans="1:6">
      <c r="A425" s="582" t="s">
        <v>73</v>
      </c>
      <c r="B425" s="547"/>
      <c r="C425" s="547"/>
      <c r="D425" s="547"/>
      <c r="E425" s="548"/>
      <c r="F425" s="547"/>
    </row>
    <row r="426" spans="1:6" s="892" customFormat="1">
      <c r="A426" s="37" t="s">
        <v>41</v>
      </c>
      <c r="B426" s="8" t="s">
        <v>2155</v>
      </c>
      <c r="C426" s="8" t="s">
        <v>2006</v>
      </c>
      <c r="D426" s="8"/>
      <c r="E426" s="8" t="s">
        <v>3246</v>
      </c>
      <c r="F426" s="191"/>
    </row>
    <row r="427" spans="1:6" s="892" customFormat="1">
      <c r="A427" s="37" t="s">
        <v>40</v>
      </c>
      <c r="B427" s="8" t="s">
        <v>2155</v>
      </c>
      <c r="C427" s="8" t="s">
        <v>2006</v>
      </c>
      <c r="D427" s="8"/>
      <c r="E427" s="8" t="s">
        <v>3246</v>
      </c>
      <c r="F427" s="191"/>
    </row>
    <row r="428" spans="1:6">
      <c r="A428" s="159" t="s">
        <v>42</v>
      </c>
      <c r="B428" s="8" t="s">
        <v>2375</v>
      </c>
      <c r="C428" s="8" t="s">
        <v>2102</v>
      </c>
      <c r="D428" s="8"/>
      <c r="E428" s="8"/>
      <c r="F428" s="8"/>
    </row>
    <row r="429" spans="1:6">
      <c r="A429" s="159" t="s">
        <v>43</v>
      </c>
      <c r="B429" s="8" t="s">
        <v>2375</v>
      </c>
      <c r="C429" s="8" t="s">
        <v>2102</v>
      </c>
      <c r="D429" s="8"/>
      <c r="E429" s="8"/>
      <c r="F429" s="8"/>
    </row>
    <row r="430" spans="1:6">
      <c r="A430" s="883" t="s">
        <v>2737</v>
      </c>
      <c r="B430" s="783"/>
      <c r="C430" s="29"/>
      <c r="D430" s="29"/>
      <c r="E430" s="29"/>
      <c r="F430" s="29"/>
    </row>
    <row r="431" spans="1:6" ht="15.4" customHeight="1">
      <c r="A431" s="37" t="s">
        <v>36</v>
      </c>
      <c r="B431" s="884" t="s">
        <v>2551</v>
      </c>
      <c r="C431" s="886"/>
      <c r="D431" s="59"/>
      <c r="E431" s="67"/>
      <c r="F431" s="8"/>
    </row>
    <row r="432" spans="1:6" ht="15.4" customHeight="1">
      <c r="A432" s="37" t="s">
        <v>37</v>
      </c>
      <c r="B432" s="759"/>
      <c r="C432" s="759"/>
      <c r="D432" s="59"/>
      <c r="E432" s="67"/>
      <c r="F432" s="8"/>
    </row>
    <row r="433" spans="1:6" ht="15.4" customHeight="1">
      <c r="A433" s="37" t="s">
        <v>38</v>
      </c>
      <c r="B433" s="884" t="s">
        <v>2160</v>
      </c>
      <c r="C433" s="887"/>
      <c r="D433" s="59"/>
      <c r="E433" s="67"/>
      <c r="F433" s="8"/>
    </row>
    <row r="434" spans="1:6" ht="15.4" customHeight="1">
      <c r="A434" s="37" t="s">
        <v>39</v>
      </c>
      <c r="B434" s="759"/>
      <c r="C434" s="759"/>
      <c r="D434" s="59"/>
      <c r="E434" s="67"/>
      <c r="F434" s="8"/>
    </row>
    <row r="435" spans="1:6" ht="15.6" customHeight="1">
      <c r="A435" s="582" t="s">
        <v>73</v>
      </c>
      <c r="B435" s="760"/>
      <c r="C435" s="760"/>
      <c r="D435" s="547"/>
      <c r="E435" s="548"/>
      <c r="F435" s="547"/>
    </row>
    <row r="436" spans="1:6" ht="15.6" customHeight="1">
      <c r="A436" s="37" t="s">
        <v>41</v>
      </c>
      <c r="B436" s="884" t="s">
        <v>2469</v>
      </c>
      <c r="C436" s="886"/>
      <c r="D436" s="59"/>
      <c r="E436" s="67"/>
      <c r="F436" s="8"/>
    </row>
    <row r="437" spans="1:6" ht="15.6" customHeight="1">
      <c r="A437" s="8" t="s">
        <v>40</v>
      </c>
      <c r="B437" s="759"/>
      <c r="C437" s="759"/>
      <c r="D437" s="59"/>
      <c r="E437" s="67"/>
      <c r="F437" s="8"/>
    </row>
    <row r="438" spans="1:6" ht="15.6" customHeight="1">
      <c r="A438" s="156" t="s">
        <v>42</v>
      </c>
      <c r="B438" s="884" t="s">
        <v>2550</v>
      </c>
      <c r="C438" s="886"/>
      <c r="D438" s="59"/>
      <c r="E438" s="67"/>
      <c r="F438" s="8"/>
    </row>
    <row r="439" spans="1:6" ht="15.6" customHeight="1">
      <c r="A439" s="156"/>
      <c r="B439" s="884"/>
      <c r="C439" s="886"/>
      <c r="D439" s="976"/>
      <c r="E439" s="67"/>
      <c r="F439" s="8"/>
    </row>
    <row r="440" spans="1:6" ht="15.6" customHeight="1">
      <c r="A440" s="156" t="s">
        <v>43</v>
      </c>
      <c r="B440" s="1041" t="s">
        <v>3450</v>
      </c>
      <c r="C440" s="1042"/>
      <c r="D440" s="59"/>
      <c r="E440" s="67"/>
      <c r="F440" s="8"/>
    </row>
    <row r="441" spans="1:6">
      <c r="A441" s="883" t="s">
        <v>2738</v>
      </c>
      <c r="B441" s="29"/>
      <c r="C441" s="29"/>
      <c r="D441" s="29"/>
      <c r="E441" s="29"/>
      <c r="F441" s="29"/>
    </row>
    <row r="442" spans="1:6">
      <c r="A442" s="8" t="s">
        <v>36</v>
      </c>
      <c r="B442" s="884" t="s">
        <v>2471</v>
      </c>
      <c r="C442" s="884"/>
      <c r="D442" s="8"/>
      <c r="E442" s="8"/>
      <c r="F442" s="8"/>
    </row>
    <row r="443" spans="1:6">
      <c r="A443" s="8" t="s">
        <v>37</v>
      </c>
      <c r="B443" s="761"/>
      <c r="C443" s="761"/>
      <c r="D443" s="8"/>
      <c r="E443" s="8"/>
      <c r="F443" s="8"/>
    </row>
    <row r="444" spans="1:6">
      <c r="A444" s="8" t="s">
        <v>38</v>
      </c>
      <c r="B444" s="761"/>
      <c r="C444" s="761"/>
      <c r="D444" s="8"/>
      <c r="E444" s="8"/>
      <c r="F444" s="8"/>
    </row>
    <row r="445" spans="1:6">
      <c r="A445" s="8" t="s">
        <v>39</v>
      </c>
      <c r="B445" s="761"/>
      <c r="C445" s="761"/>
      <c r="D445" s="8"/>
      <c r="E445" s="8"/>
      <c r="F445" s="8"/>
    </row>
    <row r="446" spans="1:6" ht="31.5" customHeight="1">
      <c r="A446" s="546" t="s">
        <v>73</v>
      </c>
      <c r="B446" s="766" t="s">
        <v>2472</v>
      </c>
      <c r="C446" s="766"/>
      <c r="D446" s="547"/>
      <c r="E446" s="548"/>
      <c r="F446" s="547"/>
    </row>
    <row r="447" spans="1:6" ht="15.6" customHeight="1">
      <c r="A447" s="8" t="s">
        <v>41</v>
      </c>
      <c r="B447" s="1035"/>
      <c r="C447" s="1035"/>
      <c r="D447" s="8"/>
      <c r="E447" s="8"/>
      <c r="F447" s="8"/>
    </row>
    <row r="448" spans="1:6" ht="15.6" customHeight="1">
      <c r="A448" s="8" t="s">
        <v>40</v>
      </c>
      <c r="B448" s="1035"/>
      <c r="C448" s="1035"/>
      <c r="D448" s="59"/>
      <c r="E448" s="67"/>
      <c r="F448" s="8"/>
    </row>
    <row r="449" spans="1:6" ht="15.6" customHeight="1">
      <c r="A449" s="156" t="s">
        <v>42</v>
      </c>
      <c r="B449" s="885"/>
      <c r="C449" s="496"/>
      <c r="D449" s="8"/>
      <c r="E449" s="8"/>
      <c r="F449" s="8"/>
    </row>
    <row r="450" spans="1:6" ht="15.6" customHeight="1">
      <c r="A450" s="156" t="s">
        <v>43</v>
      </c>
      <c r="B450" s="496"/>
      <c r="C450" s="496"/>
      <c r="D450" s="8"/>
      <c r="E450" s="8"/>
      <c r="F450" s="8"/>
    </row>
    <row r="452" spans="1:6">
      <c r="A452" s="753"/>
      <c r="B452" s="70"/>
      <c r="C452" s="70"/>
    </row>
  </sheetData>
  <autoFilter ref="A35:F450"/>
  <mergeCells count="4">
    <mergeCell ref="B447:C448"/>
    <mergeCell ref="A32:D32"/>
    <mergeCell ref="A33:F33"/>
    <mergeCell ref="B440:C440"/>
  </mergeCells>
  <phoneticPr fontId="2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M550"/>
  <sheetViews>
    <sheetView topLeftCell="A485" zoomScale="115" zoomScaleNormal="100" workbookViewId="0">
      <selection activeCell="C479" sqref="C479"/>
    </sheetView>
  </sheetViews>
  <sheetFormatPr defaultColWidth="10.875" defaultRowHeight="15.75"/>
  <cols>
    <col min="1" max="1" width="19.5" style="5" customWidth="1"/>
    <col min="2" max="2" width="20.625" style="5" customWidth="1"/>
    <col min="3" max="3" width="52" style="5" customWidth="1"/>
    <col min="4" max="4" width="34.75" style="5" customWidth="1"/>
    <col min="5" max="5" width="164.5" style="12" bestFit="1" customWidth="1"/>
    <col min="6" max="6" width="62.25" style="53" customWidth="1"/>
    <col min="7" max="16384" width="10.875" style="5"/>
  </cols>
  <sheetData>
    <row r="1" spans="1:6">
      <c r="A1" s="1"/>
      <c r="B1" s="1"/>
      <c r="C1" s="1"/>
      <c r="D1" s="1"/>
      <c r="E1" s="774"/>
      <c r="F1" s="1"/>
    </row>
    <row r="2" spans="1:6" ht="12.95" customHeight="1">
      <c r="A2" s="1"/>
      <c r="B2" s="1"/>
      <c r="C2" s="1"/>
      <c r="D2" s="724" t="s">
        <v>12</v>
      </c>
      <c r="E2" s="774"/>
      <c r="F2" s="1"/>
    </row>
    <row r="3" spans="1:6" ht="15" customHeight="1">
      <c r="A3" s="1"/>
      <c r="B3" s="1"/>
      <c r="C3" s="1"/>
      <c r="D3" s="724" t="s">
        <v>44</v>
      </c>
      <c r="E3" s="774"/>
      <c r="F3" s="1"/>
    </row>
    <row r="4" spans="1:6">
      <c r="A4" s="1"/>
      <c r="B4" s="724"/>
      <c r="C4" s="1"/>
      <c r="D4" s="724" t="s">
        <v>13</v>
      </c>
      <c r="E4" s="774"/>
      <c r="F4" s="1"/>
    </row>
    <row r="5" spans="1:6" ht="15" customHeight="1">
      <c r="A5" s="1"/>
      <c r="B5" s="1"/>
      <c r="C5" s="1"/>
      <c r="D5" s="724" t="s">
        <v>2553</v>
      </c>
      <c r="E5" s="774"/>
      <c r="F5" s="1"/>
    </row>
    <row r="6" spans="1:6" ht="15" customHeight="1">
      <c r="A6" s="1"/>
      <c r="B6" s="1"/>
      <c r="C6" s="1"/>
      <c r="D6" s="724" t="s">
        <v>58</v>
      </c>
      <c r="E6" s="774"/>
      <c r="F6" s="1"/>
    </row>
    <row r="7" spans="1:6" ht="15" customHeight="1">
      <c r="A7" s="1"/>
      <c r="B7" s="1"/>
      <c r="C7" s="1"/>
      <c r="D7" s="724"/>
      <c r="E7" s="774"/>
      <c r="F7" s="1"/>
    </row>
    <row r="8" spans="1:6" ht="15.6" customHeight="1">
      <c r="A8" s="1"/>
      <c r="B8" s="1"/>
      <c r="C8" s="1"/>
      <c r="D8" s="772" t="s">
        <v>3244</v>
      </c>
      <c r="E8" s="774"/>
      <c r="F8" s="1"/>
    </row>
    <row r="9" spans="1:6" ht="15.6" customHeight="1">
      <c r="A9" s="1"/>
      <c r="B9" s="1"/>
      <c r="C9" s="1"/>
      <c r="D9" s="775" t="s">
        <v>3245</v>
      </c>
      <c r="E9" s="774"/>
      <c r="F9" s="1"/>
    </row>
    <row r="10" spans="1:6" ht="15.6" customHeight="1">
      <c r="A10" s="1"/>
      <c r="B10" s="1"/>
      <c r="C10" s="1"/>
      <c r="D10" s="772" t="s">
        <v>3021</v>
      </c>
      <c r="E10" s="774"/>
      <c r="F10" s="1"/>
    </row>
    <row r="11" spans="1:6" ht="15.6" customHeight="1">
      <c r="A11" s="1"/>
      <c r="B11" s="1"/>
      <c r="C11" s="1"/>
      <c r="D11" s="723"/>
      <c r="E11" s="774"/>
      <c r="F11" s="1"/>
    </row>
    <row r="12" spans="1:6" ht="14.1" customHeight="1">
      <c r="A12" s="1"/>
      <c r="B12" s="1"/>
      <c r="C12" s="1"/>
      <c r="D12" s="10"/>
      <c r="E12" s="774"/>
      <c r="F12" s="1"/>
    </row>
    <row r="13" spans="1:6" ht="14.1" customHeight="1">
      <c r="A13" s="1"/>
      <c r="B13" s="1"/>
      <c r="C13" s="1"/>
      <c r="D13" s="1"/>
      <c r="E13" s="774"/>
      <c r="F13" s="1"/>
    </row>
    <row r="14" spans="1:6">
      <c r="A14" s="683" t="s">
        <v>10</v>
      </c>
      <c r="B14" s="776" t="s">
        <v>23</v>
      </c>
      <c r="C14" s="104" t="s">
        <v>30</v>
      </c>
      <c r="D14" s="777" t="s">
        <v>2108</v>
      </c>
      <c r="E14" s="907">
        <f>C15+C17+C19+C21+C24+C25+C26+C27</f>
        <v>72.307692307692307</v>
      </c>
      <c r="F14" s="5"/>
    </row>
    <row r="15" spans="1:6">
      <c r="A15" s="86" t="s">
        <v>1</v>
      </c>
      <c r="B15" s="942">
        <f>COUNTIF($B$35:$B$500,"*14ANT.*")-(COUNTIF($B$35:$B$483,"14ANT.L*"))</f>
        <v>44</v>
      </c>
      <c r="C15" s="105">
        <f t="shared" ref="C15:C26" si="0">(B15/$B$29)*100</f>
        <v>22.564102564102566</v>
      </c>
      <c r="D15" s="779" t="s">
        <v>2107</v>
      </c>
      <c r="E15" s="907">
        <f>C16+C18+C20+C22+C23+C28</f>
        <v>27.692307692307693</v>
      </c>
      <c r="F15" s="5"/>
    </row>
    <row r="16" spans="1:6" s="70" customFormat="1">
      <c r="A16" s="90" t="s">
        <v>28</v>
      </c>
      <c r="B16" s="96">
        <f>COUNTIF($B$35:$B$483,"14ANT.L*")/2</f>
        <v>18</v>
      </c>
      <c r="C16" s="589">
        <f t="shared" si="0"/>
        <v>9.2307692307692317</v>
      </c>
      <c r="D16" s="778"/>
      <c r="E16" s="908"/>
    </row>
    <row r="17" spans="1:6">
      <c r="A17" s="86" t="s">
        <v>5</v>
      </c>
      <c r="B17" s="942">
        <v>10</v>
      </c>
      <c r="C17" s="105">
        <f t="shared" si="0"/>
        <v>5.1282051282051277</v>
      </c>
      <c r="D17" s="777"/>
      <c r="E17" s="71"/>
      <c r="F17" s="5"/>
    </row>
    <row r="18" spans="1:6" s="70" customFormat="1">
      <c r="A18" s="90" t="s">
        <v>29</v>
      </c>
      <c r="B18" s="96">
        <f>COUNTIF($B$35:$B$483,"*14HIS.L*")/2</f>
        <v>8</v>
      </c>
      <c r="C18" s="589">
        <f t="shared" si="0"/>
        <v>4.1025641025641022</v>
      </c>
      <c r="D18" s="590" t="s">
        <v>2532</v>
      </c>
      <c r="E18" s="61">
        <f>B15+B17+B19+B21+B24+B25+B26+B27</f>
        <v>141</v>
      </c>
    </row>
    <row r="19" spans="1:6">
      <c r="A19" s="86" t="s">
        <v>20</v>
      </c>
      <c r="B19" s="942">
        <f>COUNTIF($B$35:$B$483,"14FIZ.*")-COUNTIF($B$35:$B$483,"14FIZ.L*")</f>
        <v>22</v>
      </c>
      <c r="C19" s="105">
        <f t="shared" si="0"/>
        <v>11.282051282051283</v>
      </c>
      <c r="D19" s="778" t="s">
        <v>2533</v>
      </c>
      <c r="E19" s="907">
        <v>54</v>
      </c>
      <c r="F19" s="5"/>
    </row>
    <row r="20" spans="1:6" s="70" customFormat="1">
      <c r="A20" s="90" t="s">
        <v>26</v>
      </c>
      <c r="B20" s="96">
        <f>COUNTIF($B$35:$B$483,"*14FIZ.L*")/2</f>
        <v>6</v>
      </c>
      <c r="C20" s="589">
        <f t="shared" si="0"/>
        <v>3.0769230769230771</v>
      </c>
      <c r="D20" s="768"/>
    </row>
    <row r="21" spans="1:6">
      <c r="A21" s="86" t="s">
        <v>0</v>
      </c>
      <c r="B21" s="942">
        <f>COUNTIF($B$35:$B$479,"14BYF*")</f>
        <v>11</v>
      </c>
      <c r="C21" s="105">
        <f t="shared" si="0"/>
        <v>5.6410256410256414</v>
      </c>
      <c r="D21" s="767"/>
      <c r="E21" s="53"/>
      <c r="F21" s="5"/>
    </row>
    <row r="22" spans="1:6" s="70" customFormat="1">
      <c r="A22" s="90" t="s">
        <v>2000</v>
      </c>
      <c r="B22" s="96">
        <f>COUNTIF($B$35:$B$479,"*14BYF.L*")/2</f>
        <v>2</v>
      </c>
      <c r="C22" s="589">
        <f t="shared" si="0"/>
        <v>1.0256410256410255</v>
      </c>
      <c r="D22" s="768"/>
      <c r="E22" s="590"/>
    </row>
    <row r="23" spans="1:6" s="70" customFormat="1">
      <c r="A23" s="90" t="s">
        <v>2042</v>
      </c>
      <c r="B23" s="96">
        <v>14</v>
      </c>
      <c r="C23" s="589">
        <f t="shared" si="0"/>
        <v>7.1794871794871788</v>
      </c>
      <c r="D23" s="768"/>
      <c r="E23" s="590"/>
    </row>
    <row r="24" spans="1:6">
      <c r="A24" s="85" t="s">
        <v>66</v>
      </c>
      <c r="B24" s="942">
        <f>COUNTIF($B$35:$B$479,"14BIS.*")-COUNTIF($B$35:$B$479,"*14BIS.L*")</f>
        <v>16</v>
      </c>
      <c r="C24" s="105">
        <f t="shared" si="0"/>
        <v>8.2051282051282044</v>
      </c>
      <c r="D24" s="767"/>
      <c r="E24" s="53"/>
      <c r="F24" s="5"/>
    </row>
    <row r="25" spans="1:6">
      <c r="A25" s="85" t="s">
        <v>2002</v>
      </c>
      <c r="B25" s="139">
        <v>13</v>
      </c>
      <c r="C25" s="105">
        <f t="shared" si="0"/>
        <v>6.666666666666667</v>
      </c>
      <c r="D25" s="767"/>
      <c r="E25" s="53"/>
      <c r="F25" s="5"/>
    </row>
    <row r="26" spans="1:6">
      <c r="A26" s="85" t="s">
        <v>9</v>
      </c>
      <c r="B26" s="139">
        <f>COUNTIF($B$35:$B$483,"14TBK.*")</f>
        <v>18</v>
      </c>
      <c r="C26" s="105">
        <f t="shared" si="0"/>
        <v>9.2307692307692317</v>
      </c>
      <c r="D26" s="767"/>
      <c r="E26" s="53"/>
      <c r="F26" s="5"/>
    </row>
    <row r="27" spans="1:6">
      <c r="A27" s="85" t="s">
        <v>3313</v>
      </c>
      <c r="B27" s="942">
        <f>COUNTIF($B$37:$B$503,"*14TEBAD*")-COUNTIF($B$37:$B$503,"*14TEBAD.L*")</f>
        <v>7</v>
      </c>
      <c r="C27" s="105">
        <f>(B27/$B$29)*100</f>
        <v>3.5897435897435894</v>
      </c>
      <c r="D27" s="767"/>
      <c r="E27" s="53"/>
      <c r="F27" s="5"/>
    </row>
    <row r="28" spans="1:6">
      <c r="A28" s="90" t="s">
        <v>3401</v>
      </c>
      <c r="B28" s="96">
        <f>COUNTIF($B$37:$B$503,"*14TEBAD.L*")</f>
        <v>6</v>
      </c>
      <c r="C28" s="589">
        <f>(B28/$B$29)*100</f>
        <v>3.0769230769230771</v>
      </c>
      <c r="D28" s="767"/>
      <c r="E28" s="53"/>
      <c r="F28" s="5"/>
    </row>
    <row r="29" spans="1:6">
      <c r="A29" s="957" t="s">
        <v>2</v>
      </c>
      <c r="B29" s="958">
        <f>SUM(B15:B28)</f>
        <v>195</v>
      </c>
      <c r="C29" s="946">
        <f>SUM(C15:C28)</f>
        <v>100.00000000000001</v>
      </c>
      <c r="D29" s="767"/>
      <c r="E29" s="53"/>
      <c r="F29" s="5"/>
    </row>
    <row r="30" spans="1:6" ht="15.6" customHeight="1">
      <c r="A30" s="1043" t="s">
        <v>61</v>
      </c>
      <c r="B30" s="1043"/>
      <c r="C30" s="1043"/>
      <c r="D30" s="1043"/>
      <c r="E30" s="1043"/>
      <c r="F30" s="1043"/>
    </row>
    <row r="31" spans="1:6" ht="82.15" customHeight="1">
      <c r="A31" s="1044" t="s">
        <v>2745</v>
      </c>
      <c r="B31" s="1044"/>
      <c r="C31" s="1044"/>
      <c r="D31" s="1044"/>
      <c r="E31" s="1044"/>
      <c r="F31" s="1044"/>
    </row>
    <row r="32" spans="1:6" s="2" customFormat="1">
      <c r="A32" s="113" t="s">
        <v>22</v>
      </c>
      <c r="B32" s="113"/>
      <c r="C32" s="113"/>
      <c r="D32" s="113"/>
      <c r="E32" s="113"/>
      <c r="F32" s="113"/>
    </row>
    <row r="33" spans="1:6" s="27" customFormat="1">
      <c r="A33" s="25" t="s">
        <v>3</v>
      </c>
      <c r="B33" s="25" t="s">
        <v>6</v>
      </c>
      <c r="C33" s="25" t="s">
        <v>7</v>
      </c>
      <c r="D33" s="25" t="s">
        <v>8</v>
      </c>
      <c r="E33" s="26" t="s">
        <v>4</v>
      </c>
      <c r="F33" s="25" t="s">
        <v>11</v>
      </c>
    </row>
    <row r="34" spans="1:6" s="27" customFormat="1">
      <c r="A34" s="883" t="s">
        <v>2739</v>
      </c>
      <c r="B34" s="883"/>
      <c r="C34" s="783"/>
      <c r="D34" s="29"/>
      <c r="E34" s="29"/>
      <c r="F34" s="29"/>
    </row>
    <row r="35" spans="1:6" s="27" customFormat="1">
      <c r="A35" s="8" t="s">
        <v>36</v>
      </c>
      <c r="B35" s="1045" t="s">
        <v>172</v>
      </c>
      <c r="C35" s="1045"/>
      <c r="D35" s="1045"/>
      <c r="E35" s="1045"/>
      <c r="F35" s="1045"/>
    </row>
    <row r="36" spans="1:6" s="27" customFormat="1">
      <c r="A36" s="8" t="s">
        <v>37</v>
      </c>
      <c r="B36" s="1045"/>
      <c r="C36" s="1045"/>
      <c r="D36" s="1045"/>
      <c r="E36" s="1045"/>
      <c r="F36" s="1045"/>
    </row>
    <row r="37" spans="1:6" s="27" customFormat="1">
      <c r="A37" s="8" t="s">
        <v>38</v>
      </c>
      <c r="B37" s="1045"/>
      <c r="C37" s="1045"/>
      <c r="D37" s="1045"/>
      <c r="E37" s="1045"/>
      <c r="F37" s="1045"/>
    </row>
    <row r="38" spans="1:6" s="27" customFormat="1">
      <c r="A38" s="8" t="s">
        <v>39</v>
      </c>
      <c r="B38" s="1045"/>
      <c r="C38" s="1045"/>
      <c r="D38" s="1045"/>
      <c r="E38" s="1045"/>
      <c r="F38" s="1045"/>
    </row>
    <row r="39" spans="1:6" s="27" customFormat="1">
      <c r="A39" s="546" t="s">
        <v>73</v>
      </c>
      <c r="B39" s="1045"/>
      <c r="C39" s="1045"/>
      <c r="D39" s="1045"/>
      <c r="E39" s="1045"/>
      <c r="F39" s="1045"/>
    </row>
    <row r="40" spans="1:6" s="27" customFormat="1">
      <c r="A40" s="8" t="s">
        <v>41</v>
      </c>
      <c r="B40" s="1045"/>
      <c r="C40" s="1045"/>
      <c r="D40" s="1045"/>
      <c r="E40" s="1045"/>
      <c r="F40" s="1045"/>
    </row>
    <row r="41" spans="1:6" s="27" customFormat="1">
      <c r="A41" s="8" t="s">
        <v>40</v>
      </c>
      <c r="B41" s="1045"/>
      <c r="C41" s="1045"/>
      <c r="D41" s="1045"/>
      <c r="E41" s="1045"/>
      <c r="F41" s="1045"/>
    </row>
    <row r="42" spans="1:6" s="27" customFormat="1">
      <c r="A42" s="156" t="s">
        <v>42</v>
      </c>
      <c r="B42" s="1045"/>
      <c r="C42" s="1045"/>
      <c r="D42" s="1045"/>
      <c r="E42" s="1045"/>
      <c r="F42" s="1045"/>
    </row>
    <row r="43" spans="1:6" s="27" customFormat="1">
      <c r="A43" s="156" t="s">
        <v>43</v>
      </c>
      <c r="B43" s="1045"/>
      <c r="C43" s="1045"/>
      <c r="D43" s="1045"/>
      <c r="E43" s="1045"/>
      <c r="F43" s="1045"/>
    </row>
    <row r="44" spans="1:6" s="27" customFormat="1">
      <c r="A44" s="883" t="s">
        <v>2740</v>
      </c>
      <c r="B44" s="783"/>
      <c r="C44" s="29"/>
      <c r="D44" s="29"/>
      <c r="E44" s="29"/>
      <c r="F44" s="29"/>
    </row>
    <row r="45" spans="1:6" s="27" customFormat="1">
      <c r="A45" s="8" t="s">
        <v>36</v>
      </c>
      <c r="B45" s="1045" t="s">
        <v>172</v>
      </c>
      <c r="C45" s="1045"/>
      <c r="D45" s="1045"/>
      <c r="E45" s="1045"/>
      <c r="F45" s="1045"/>
    </row>
    <row r="46" spans="1:6" s="27" customFormat="1">
      <c r="A46" s="8" t="s">
        <v>37</v>
      </c>
      <c r="B46" s="1045"/>
      <c r="C46" s="1045"/>
      <c r="D46" s="1045"/>
      <c r="E46" s="1045"/>
      <c r="F46" s="1045"/>
    </row>
    <row r="47" spans="1:6" s="27" customFormat="1">
      <c r="A47" s="8" t="s">
        <v>38</v>
      </c>
      <c r="B47" s="1045"/>
      <c r="C47" s="1045"/>
      <c r="D47" s="1045"/>
      <c r="E47" s="1045"/>
      <c r="F47" s="1045"/>
    </row>
    <row r="48" spans="1:6" s="27" customFormat="1">
      <c r="A48" s="8" t="s">
        <v>39</v>
      </c>
      <c r="B48" s="1045"/>
      <c r="C48" s="1045"/>
      <c r="D48" s="1045"/>
      <c r="E48" s="1045"/>
      <c r="F48" s="1045"/>
    </row>
    <row r="49" spans="1:6" s="27" customFormat="1">
      <c r="A49" s="546" t="s">
        <v>73</v>
      </c>
      <c r="B49" s="1045"/>
      <c r="C49" s="1045"/>
      <c r="D49" s="1045"/>
      <c r="E49" s="1045"/>
      <c r="F49" s="1045"/>
    </row>
    <row r="50" spans="1:6" s="27" customFormat="1">
      <c r="A50" s="8" t="s">
        <v>41</v>
      </c>
      <c r="B50" s="1045"/>
      <c r="C50" s="1045"/>
      <c r="D50" s="1045"/>
      <c r="E50" s="1045"/>
      <c r="F50" s="1045"/>
    </row>
    <row r="51" spans="1:6" s="27" customFormat="1">
      <c r="A51" s="8" t="s">
        <v>40</v>
      </c>
      <c r="B51" s="1045"/>
      <c r="C51" s="1045"/>
      <c r="D51" s="1045"/>
      <c r="E51" s="1045"/>
      <c r="F51" s="1045"/>
    </row>
    <row r="52" spans="1:6" s="27" customFormat="1">
      <c r="A52" s="156" t="s">
        <v>42</v>
      </c>
      <c r="B52" s="1045"/>
      <c r="C52" s="1045"/>
      <c r="D52" s="1045"/>
      <c r="E52" s="1045"/>
      <c r="F52" s="1045"/>
    </row>
    <row r="53" spans="1:6" s="27" customFormat="1">
      <c r="A53" s="156" t="s">
        <v>43</v>
      </c>
      <c r="B53" s="1045"/>
      <c r="C53" s="1045"/>
      <c r="D53" s="1045"/>
      <c r="E53" s="1045"/>
      <c r="F53" s="1045"/>
    </row>
    <row r="54" spans="1:6" s="27" customFormat="1">
      <c r="A54" s="883" t="s">
        <v>2741</v>
      </c>
      <c r="B54" s="29"/>
      <c r="C54" s="29"/>
      <c r="D54" s="29"/>
      <c r="E54" s="29"/>
      <c r="F54" s="29"/>
    </row>
    <row r="55" spans="1:6" s="27" customFormat="1">
      <c r="A55" s="8" t="s">
        <v>36</v>
      </c>
      <c r="B55" s="33" t="s">
        <v>1611</v>
      </c>
      <c r="C55" s="33" t="s">
        <v>1</v>
      </c>
      <c r="D55" s="810" t="s">
        <v>1612</v>
      </c>
      <c r="E55" s="943" t="s">
        <v>1434</v>
      </c>
      <c r="F55" s="33" t="s">
        <v>2976</v>
      </c>
    </row>
    <row r="56" spans="1:6" s="27" customFormat="1">
      <c r="A56" s="8" t="s">
        <v>37</v>
      </c>
      <c r="B56" s="33" t="s">
        <v>1614</v>
      </c>
      <c r="C56" s="33" t="s">
        <v>1</v>
      </c>
      <c r="D56" s="810" t="s">
        <v>2977</v>
      </c>
      <c r="E56" s="943" t="s">
        <v>1434</v>
      </c>
      <c r="F56" s="33" t="s">
        <v>2978</v>
      </c>
    </row>
    <row r="57" spans="1:6" s="27" customFormat="1">
      <c r="A57" s="8" t="s">
        <v>38</v>
      </c>
      <c r="B57" s="33" t="s">
        <v>1617</v>
      </c>
      <c r="C57" s="33" t="s">
        <v>1</v>
      </c>
      <c r="D57" s="51" t="s">
        <v>3081</v>
      </c>
      <c r="E57" s="943" t="s">
        <v>1434</v>
      </c>
      <c r="F57" s="51" t="s">
        <v>3082</v>
      </c>
    </row>
    <row r="58" spans="1:6" s="27" customFormat="1">
      <c r="A58" s="8" t="s">
        <v>39</v>
      </c>
      <c r="B58" s="33" t="s">
        <v>1620</v>
      </c>
      <c r="C58" s="33" t="s">
        <v>1</v>
      </c>
      <c r="D58" s="865" t="s">
        <v>3083</v>
      </c>
      <c r="E58" s="943" t="s">
        <v>1434</v>
      </c>
      <c r="F58" s="51" t="s">
        <v>3084</v>
      </c>
    </row>
    <row r="59" spans="1:6" s="27" customFormat="1">
      <c r="A59" s="546" t="s">
        <v>73</v>
      </c>
      <c r="B59" s="547"/>
      <c r="C59" s="547"/>
      <c r="D59" s="547"/>
      <c r="E59" s="548"/>
      <c r="F59" s="547"/>
    </row>
    <row r="60" spans="1:6" s="27" customFormat="1">
      <c r="A60" s="8" t="s">
        <v>41</v>
      </c>
      <c r="B60" s="59" t="s">
        <v>2157</v>
      </c>
      <c r="C60" s="59" t="s">
        <v>2006</v>
      </c>
      <c r="D60" s="40"/>
      <c r="E60" s="67" t="s">
        <v>3246</v>
      </c>
      <c r="F60" s="8"/>
    </row>
    <row r="61" spans="1:6" s="27" customFormat="1">
      <c r="A61" s="8" t="s">
        <v>40</v>
      </c>
      <c r="B61" s="59" t="s">
        <v>2157</v>
      </c>
      <c r="C61" s="59" t="s">
        <v>2006</v>
      </c>
      <c r="D61" s="40"/>
      <c r="E61" s="67" t="s">
        <v>3246</v>
      </c>
      <c r="F61" s="8"/>
    </row>
    <row r="62" spans="1:6" s="27" customFormat="1">
      <c r="A62" s="156" t="s">
        <v>42</v>
      </c>
      <c r="B62" s="120" t="s">
        <v>2520</v>
      </c>
      <c r="C62" s="889" t="s">
        <v>2102</v>
      </c>
      <c r="D62" s="59"/>
      <c r="E62" s="59"/>
      <c r="F62" s="59"/>
    </row>
    <row r="63" spans="1:6" s="27" customFormat="1">
      <c r="A63" s="156" t="s">
        <v>43</v>
      </c>
      <c r="B63" s="120" t="s">
        <v>2520</v>
      </c>
      <c r="C63" s="889" t="s">
        <v>2102</v>
      </c>
      <c r="D63" s="8"/>
      <c r="E63" s="8"/>
      <c r="F63" s="8"/>
    </row>
    <row r="64" spans="1:6" s="27" customFormat="1">
      <c r="A64" s="883" t="s">
        <v>2742</v>
      </c>
      <c r="B64" s="29"/>
      <c r="C64" s="29"/>
      <c r="D64" s="65"/>
      <c r="E64" s="65"/>
      <c r="F64" s="65"/>
    </row>
    <row r="65" spans="1:6" s="27" customFormat="1">
      <c r="A65" s="8" t="s">
        <v>36</v>
      </c>
      <c r="B65" s="33" t="s">
        <v>1626</v>
      </c>
      <c r="C65" s="33" t="s">
        <v>1</v>
      </c>
      <c r="D65" s="51" t="s">
        <v>2979</v>
      </c>
      <c r="E65" s="51" t="s">
        <v>1457</v>
      </c>
      <c r="F65" s="51" t="s">
        <v>2980</v>
      </c>
    </row>
    <row r="66" spans="1:6" s="27" customFormat="1">
      <c r="A66" s="8" t="s">
        <v>37</v>
      </c>
      <c r="B66" s="33" t="s">
        <v>1629</v>
      </c>
      <c r="C66" s="33" t="s">
        <v>1</v>
      </c>
      <c r="D66" s="865" t="s">
        <v>2981</v>
      </c>
      <c r="E66" s="51" t="s">
        <v>1457</v>
      </c>
      <c r="F66" s="51" t="s">
        <v>2982</v>
      </c>
    </row>
    <row r="67" spans="1:6" s="27" customFormat="1">
      <c r="A67" s="8" t="s">
        <v>38</v>
      </c>
      <c r="B67" s="33" t="s">
        <v>2279</v>
      </c>
      <c r="C67" s="33" t="s">
        <v>66</v>
      </c>
      <c r="D67" s="33" t="s">
        <v>3163</v>
      </c>
      <c r="E67" s="33" t="s">
        <v>181</v>
      </c>
      <c r="F67" s="33" t="s">
        <v>3164</v>
      </c>
    </row>
    <row r="68" spans="1:6" s="27" customFormat="1">
      <c r="A68" s="8" t="s">
        <v>39</v>
      </c>
      <c r="B68" s="33" t="s">
        <v>2280</v>
      </c>
      <c r="C68" s="33" t="s">
        <v>66</v>
      </c>
      <c r="D68" s="33" t="s">
        <v>3163</v>
      </c>
      <c r="E68" s="33" t="s">
        <v>181</v>
      </c>
      <c r="F68" s="33" t="s">
        <v>3164</v>
      </c>
    </row>
    <row r="69" spans="1:6" s="27" customFormat="1">
      <c r="A69" s="546" t="s">
        <v>73</v>
      </c>
      <c r="B69" s="888"/>
      <c r="C69" s="888"/>
      <c r="D69" s="547"/>
      <c r="E69" s="548"/>
      <c r="F69" s="547"/>
    </row>
    <row r="70" spans="1:6" s="27" customFormat="1">
      <c r="A70" s="8" t="s">
        <v>41</v>
      </c>
      <c r="B70" s="40" t="s">
        <v>3229</v>
      </c>
      <c r="C70" s="40" t="s">
        <v>3190</v>
      </c>
      <c r="D70" s="795" t="s">
        <v>3185</v>
      </c>
      <c r="E70" s="79" t="s">
        <v>3186</v>
      </c>
      <c r="F70" s="40" t="s">
        <v>3187</v>
      </c>
    </row>
    <row r="71" spans="1:6" s="27" customFormat="1">
      <c r="A71" s="8" t="s">
        <v>40</v>
      </c>
      <c r="B71" s="40" t="s">
        <v>3230</v>
      </c>
      <c r="C71" s="40" t="s">
        <v>3190</v>
      </c>
      <c r="D71" s="795" t="s">
        <v>3189</v>
      </c>
      <c r="E71" s="79" t="s">
        <v>3186</v>
      </c>
      <c r="F71" s="40" t="s">
        <v>3188</v>
      </c>
    </row>
    <row r="72" spans="1:6" s="27" customFormat="1">
      <c r="A72" s="156" t="s">
        <v>42</v>
      </c>
      <c r="B72" s="40" t="s">
        <v>3229</v>
      </c>
      <c r="C72" s="40" t="s">
        <v>3191</v>
      </c>
      <c r="D72" s="795" t="s">
        <v>3185</v>
      </c>
      <c r="E72" s="79" t="s">
        <v>3186</v>
      </c>
      <c r="F72" s="40" t="s">
        <v>3187</v>
      </c>
    </row>
    <row r="73" spans="1:6" s="27" customFormat="1">
      <c r="A73" s="156" t="s">
        <v>43</v>
      </c>
      <c r="B73" s="40" t="s">
        <v>3230</v>
      </c>
      <c r="C73" s="40" t="s">
        <v>3191</v>
      </c>
      <c r="D73" s="795" t="s">
        <v>3189</v>
      </c>
      <c r="E73" s="79" t="s">
        <v>3186</v>
      </c>
      <c r="F73" s="40" t="s">
        <v>3188</v>
      </c>
    </row>
    <row r="74" spans="1:6" s="27" customFormat="1">
      <c r="A74" s="883" t="s">
        <v>2743</v>
      </c>
      <c r="B74" s="29"/>
      <c r="C74" s="29"/>
      <c r="D74" s="29"/>
      <c r="E74" s="29"/>
      <c r="F74" s="29"/>
    </row>
    <row r="75" spans="1:6" s="27" customFormat="1">
      <c r="A75" s="8" t="s">
        <v>36</v>
      </c>
      <c r="B75" s="67"/>
      <c r="C75" s="67" t="s">
        <v>2105</v>
      </c>
      <c r="D75" s="67"/>
      <c r="E75" s="67"/>
      <c r="F75" s="67"/>
    </row>
    <row r="76" spans="1:6" s="27" customFormat="1">
      <c r="A76" s="8" t="s">
        <v>37</v>
      </c>
      <c r="B76" s="59" t="s">
        <v>2297</v>
      </c>
      <c r="C76" s="59" t="s">
        <v>9</v>
      </c>
      <c r="D76" s="59" t="s">
        <v>977</v>
      </c>
      <c r="E76" s="59" t="s">
        <v>849</v>
      </c>
      <c r="F76" s="59" t="s">
        <v>3212</v>
      </c>
    </row>
    <row r="77" spans="1:6" s="27" customFormat="1">
      <c r="A77" s="8" t="s">
        <v>38</v>
      </c>
      <c r="B77" s="59" t="s">
        <v>2486</v>
      </c>
      <c r="C77" s="59" t="s">
        <v>9</v>
      </c>
      <c r="D77" s="59" t="s">
        <v>980</v>
      </c>
      <c r="E77" s="59" t="s">
        <v>849</v>
      </c>
      <c r="F77" s="59" t="s">
        <v>3213</v>
      </c>
    </row>
    <row r="78" spans="1:6" s="27" customFormat="1">
      <c r="A78" s="8" t="s">
        <v>39</v>
      </c>
      <c r="B78" s="59" t="s">
        <v>2281</v>
      </c>
      <c r="C78" s="59" t="s">
        <v>9</v>
      </c>
      <c r="D78" s="59" t="s">
        <v>980</v>
      </c>
      <c r="E78" s="59" t="s">
        <v>849</v>
      </c>
      <c r="F78" s="59" t="s">
        <v>3213</v>
      </c>
    </row>
    <row r="79" spans="1:6" s="27" customFormat="1">
      <c r="A79" s="546" t="s">
        <v>73</v>
      </c>
      <c r="B79" s="888"/>
      <c r="C79" s="888"/>
      <c r="D79" s="547"/>
      <c r="E79" s="548"/>
      <c r="F79" s="547"/>
    </row>
    <row r="80" spans="1:6" s="27" customFormat="1">
      <c r="A80" s="8" t="s">
        <v>41</v>
      </c>
      <c r="B80" s="156" t="s">
        <v>2158</v>
      </c>
      <c r="C80" s="59" t="s">
        <v>2004</v>
      </c>
      <c r="D80" s="40"/>
      <c r="E80" s="773" t="s">
        <v>1434</v>
      </c>
      <c r="F80" s="37"/>
    </row>
    <row r="81" spans="1:6" s="27" customFormat="1">
      <c r="A81" s="8" t="s">
        <v>40</v>
      </c>
      <c r="B81" s="156" t="s">
        <v>2158</v>
      </c>
      <c r="C81" s="59" t="s">
        <v>2004</v>
      </c>
      <c r="D81" s="40"/>
      <c r="E81" s="773" t="s">
        <v>1434</v>
      </c>
      <c r="F81" s="37"/>
    </row>
    <row r="82" spans="1:6" s="27" customFormat="1">
      <c r="A82" s="156" t="s">
        <v>42</v>
      </c>
      <c r="B82" s="8" t="s">
        <v>2519</v>
      </c>
      <c r="C82" s="8" t="s">
        <v>2100</v>
      </c>
      <c r="D82" s="8"/>
      <c r="E82" s="8"/>
      <c r="F82" s="8"/>
    </row>
    <row r="83" spans="1:6" s="27" customFormat="1">
      <c r="A83" s="156" t="s">
        <v>43</v>
      </c>
      <c r="B83" s="8" t="s">
        <v>2519</v>
      </c>
      <c r="C83" s="8" t="s">
        <v>2100</v>
      </c>
      <c r="D83" s="40"/>
      <c r="E83" s="67"/>
      <c r="F83" s="8"/>
    </row>
    <row r="84" spans="1:6" s="2" customFormat="1">
      <c r="A84" s="113" t="s">
        <v>14</v>
      </c>
      <c r="B84" s="113"/>
      <c r="C84" s="113"/>
      <c r="D84" s="113"/>
      <c r="E84" s="113"/>
      <c r="F84" s="113"/>
    </row>
    <row r="85" spans="1:6" s="31" customFormat="1">
      <c r="A85" s="883" t="s">
        <v>2744</v>
      </c>
      <c r="B85" s="783"/>
      <c r="C85" s="29"/>
      <c r="D85" s="29"/>
      <c r="E85" s="29"/>
      <c r="F85" s="29"/>
    </row>
    <row r="86" spans="1:6" s="31" customFormat="1">
      <c r="A86" s="25" t="s">
        <v>3</v>
      </c>
      <c r="B86" s="25"/>
      <c r="C86" s="25"/>
      <c r="D86" s="25"/>
      <c r="E86" s="26"/>
      <c r="F86" s="25"/>
    </row>
    <row r="87" spans="1:6" ht="15.75" customHeight="1">
      <c r="A87" s="8" t="s">
        <v>36</v>
      </c>
      <c r="B87" s="51" t="s">
        <v>1632</v>
      </c>
      <c r="C87" s="33" t="s">
        <v>1</v>
      </c>
      <c r="D87" s="51" t="s">
        <v>2934</v>
      </c>
      <c r="E87" s="51" t="s">
        <v>1457</v>
      </c>
      <c r="F87" s="51" t="s">
        <v>2935</v>
      </c>
    </row>
    <row r="88" spans="1:6">
      <c r="A88" s="8" t="s">
        <v>37</v>
      </c>
      <c r="B88" s="51" t="s">
        <v>1635</v>
      </c>
      <c r="C88" s="33" t="s">
        <v>1</v>
      </c>
      <c r="D88" s="865" t="s">
        <v>2936</v>
      </c>
      <c r="E88" s="51" t="s">
        <v>1457</v>
      </c>
      <c r="F88" s="51" t="s">
        <v>2937</v>
      </c>
    </row>
    <row r="89" spans="1:6" ht="15.75" customHeight="1">
      <c r="A89" s="8" t="s">
        <v>38</v>
      </c>
      <c r="B89" s="59" t="s">
        <v>2289</v>
      </c>
      <c r="C89" s="59" t="s">
        <v>20</v>
      </c>
      <c r="D89" s="59" t="s">
        <v>469</v>
      </c>
      <c r="E89" s="67" t="s">
        <v>2530</v>
      </c>
      <c r="F89" s="8" t="s">
        <v>3113</v>
      </c>
    </row>
    <row r="90" spans="1:6" ht="15.75" customHeight="1">
      <c r="A90" s="8" t="s">
        <v>39</v>
      </c>
      <c r="B90" s="59" t="s">
        <v>2290</v>
      </c>
      <c r="C90" s="59" t="s">
        <v>20</v>
      </c>
      <c r="D90" s="59" t="s">
        <v>472</v>
      </c>
      <c r="E90" s="67" t="s">
        <v>2530</v>
      </c>
      <c r="F90" s="8" t="s">
        <v>3113</v>
      </c>
    </row>
    <row r="91" spans="1:6">
      <c r="A91" s="546" t="s">
        <v>73</v>
      </c>
      <c r="B91" s="547"/>
      <c r="C91" s="547"/>
      <c r="D91" s="757"/>
      <c r="E91" s="758"/>
      <c r="F91" s="547"/>
    </row>
    <row r="92" spans="1:6" ht="15.75" customHeight="1">
      <c r="A92" s="8" t="s">
        <v>41</v>
      </c>
      <c r="B92" s="59" t="s">
        <v>2282</v>
      </c>
      <c r="C92" s="59" t="s">
        <v>9</v>
      </c>
      <c r="D92" s="59" t="s">
        <v>983</v>
      </c>
      <c r="E92" s="59" t="s">
        <v>849</v>
      </c>
      <c r="F92" s="59" t="s">
        <v>984</v>
      </c>
    </row>
    <row r="93" spans="1:6">
      <c r="A93" s="8" t="s">
        <v>40</v>
      </c>
      <c r="B93" s="59" t="s">
        <v>2487</v>
      </c>
      <c r="C93" s="59" t="s">
        <v>9</v>
      </c>
      <c r="D93" s="59" t="s">
        <v>983</v>
      </c>
      <c r="E93" s="59" t="s">
        <v>849</v>
      </c>
      <c r="F93" s="59" t="s">
        <v>984</v>
      </c>
    </row>
    <row r="94" spans="1:6" s="41" customFormat="1" ht="15.75" customHeight="1">
      <c r="A94" s="156" t="s">
        <v>42</v>
      </c>
      <c r="B94" s="8" t="s">
        <v>2518</v>
      </c>
      <c r="C94" s="59" t="s">
        <v>2104</v>
      </c>
      <c r="D94" s="160"/>
      <c r="E94" s="160"/>
      <c r="F94" s="160"/>
    </row>
    <row r="95" spans="1:6" s="41" customFormat="1">
      <c r="A95" s="156" t="s">
        <v>43</v>
      </c>
      <c r="B95" s="8" t="s">
        <v>2518</v>
      </c>
      <c r="C95" s="59" t="s">
        <v>2104</v>
      </c>
      <c r="D95" s="156"/>
      <c r="E95" s="59"/>
      <c r="F95" s="156"/>
    </row>
    <row r="96" spans="1:6" s="31" customFormat="1">
      <c r="A96" s="883" t="s">
        <v>2746</v>
      </c>
      <c r="B96" s="783"/>
      <c r="C96" s="111"/>
      <c r="D96" s="29"/>
      <c r="E96" s="29"/>
      <c r="F96" s="29"/>
    </row>
    <row r="97" spans="1:13" ht="15.75" customHeight="1">
      <c r="A97" s="8" t="s">
        <v>36</v>
      </c>
      <c r="B97" s="156" t="s">
        <v>2291</v>
      </c>
      <c r="C97" s="120" t="s">
        <v>20</v>
      </c>
      <c r="D97" s="159" t="s">
        <v>474</v>
      </c>
      <c r="E97" s="773" t="s">
        <v>2530</v>
      </c>
      <c r="F97" s="160" t="s">
        <v>3113</v>
      </c>
    </row>
    <row r="98" spans="1:13" ht="15.75" customHeight="1">
      <c r="A98" s="8" t="s">
        <v>37</v>
      </c>
      <c r="B98" s="156" t="s">
        <v>2283</v>
      </c>
      <c r="C98" s="120" t="s">
        <v>20</v>
      </c>
      <c r="D98" s="159" t="s">
        <v>476</v>
      </c>
      <c r="E98" s="773" t="s">
        <v>2530</v>
      </c>
      <c r="F98" s="160" t="s">
        <v>3114</v>
      </c>
    </row>
    <row r="99" spans="1:13" ht="15.75" customHeight="1">
      <c r="A99" s="8" t="s">
        <v>38</v>
      </c>
      <c r="B99" s="51" t="s">
        <v>1638</v>
      </c>
      <c r="C99" s="33" t="s">
        <v>1</v>
      </c>
      <c r="D99" s="865" t="s">
        <v>2938</v>
      </c>
      <c r="E99" s="51" t="s">
        <v>1457</v>
      </c>
      <c r="F99" s="51" t="s">
        <v>2939</v>
      </c>
    </row>
    <row r="100" spans="1:13" ht="15.75" customHeight="1">
      <c r="A100" s="8" t="s">
        <v>39</v>
      </c>
      <c r="B100" s="51" t="s">
        <v>1641</v>
      </c>
      <c r="C100" s="33" t="s">
        <v>1</v>
      </c>
      <c r="D100" s="865" t="s">
        <v>1642</v>
      </c>
      <c r="E100" s="51" t="s">
        <v>1457</v>
      </c>
      <c r="F100" s="51" t="s">
        <v>2940</v>
      </c>
    </row>
    <row r="101" spans="1:13">
      <c r="A101" s="546" t="s">
        <v>73</v>
      </c>
      <c r="B101" s="547"/>
      <c r="C101" s="547"/>
      <c r="D101" s="757"/>
      <c r="E101" s="758"/>
      <c r="F101" s="547"/>
    </row>
    <row r="102" spans="1:13" s="41" customFormat="1">
      <c r="A102" s="8" t="s">
        <v>41</v>
      </c>
      <c r="B102" s="208" t="s">
        <v>3165</v>
      </c>
      <c r="C102" s="8" t="s">
        <v>66</v>
      </c>
      <c r="D102" s="211" t="s">
        <v>3166</v>
      </c>
      <c r="E102" s="211" t="s">
        <v>181</v>
      </c>
      <c r="F102" s="211" t="s">
        <v>3164</v>
      </c>
    </row>
    <row r="103" spans="1:13" s="41" customFormat="1">
      <c r="A103" s="8" t="s">
        <v>40</v>
      </c>
      <c r="B103" s="208" t="s">
        <v>3167</v>
      </c>
      <c r="C103" s="8" t="s">
        <v>66</v>
      </c>
      <c r="D103" s="211" t="s">
        <v>3166</v>
      </c>
      <c r="E103" s="211" t="s">
        <v>181</v>
      </c>
      <c r="F103" s="211" t="s">
        <v>3164</v>
      </c>
    </row>
    <row r="104" spans="1:13" s="41" customFormat="1">
      <c r="A104" s="156" t="s">
        <v>42</v>
      </c>
      <c r="B104" s="208" t="s">
        <v>3385</v>
      </c>
      <c r="C104" s="208" t="s">
        <v>3313</v>
      </c>
      <c r="D104" s="264" t="s">
        <v>3386</v>
      </c>
      <c r="E104" s="210" t="s">
        <v>3315</v>
      </c>
      <c r="F104" s="211" t="s">
        <v>3387</v>
      </c>
    </row>
    <row r="105" spans="1:13" s="41" customFormat="1">
      <c r="A105" s="156" t="s">
        <v>43</v>
      </c>
      <c r="B105" s="948" t="s">
        <v>2323</v>
      </c>
      <c r="C105" s="949" t="s">
        <v>5</v>
      </c>
      <c r="D105" s="948" t="s">
        <v>3142</v>
      </c>
      <c r="E105" s="950" t="s">
        <v>2529</v>
      </c>
      <c r="F105" s="949" t="s">
        <v>3143</v>
      </c>
    </row>
    <row r="106" spans="1:13" s="31" customFormat="1">
      <c r="A106" s="883" t="s">
        <v>2747</v>
      </c>
      <c r="B106" s="783"/>
      <c r="C106" s="29"/>
      <c r="D106" s="29"/>
      <c r="E106" s="29"/>
      <c r="F106" s="29"/>
    </row>
    <row r="107" spans="1:13">
      <c r="A107" s="8" t="s">
        <v>36</v>
      </c>
      <c r="B107" s="51" t="s">
        <v>1647</v>
      </c>
      <c r="C107" s="33" t="s">
        <v>1</v>
      </c>
      <c r="D107" s="865" t="s">
        <v>2941</v>
      </c>
      <c r="E107" s="51" t="s">
        <v>1451</v>
      </c>
      <c r="F107" s="51" t="s">
        <v>2942</v>
      </c>
      <c r="G107" s="70"/>
      <c r="H107" s="70"/>
      <c r="I107" s="70"/>
      <c r="J107" s="70"/>
      <c r="K107" s="70"/>
      <c r="L107" s="70"/>
      <c r="M107" s="70"/>
    </row>
    <row r="108" spans="1:13">
      <c r="A108" s="8" t="s">
        <v>37</v>
      </c>
      <c r="B108" s="51" t="s">
        <v>1650</v>
      </c>
      <c r="C108" s="33" t="s">
        <v>1</v>
      </c>
      <c r="D108" s="865" t="s">
        <v>2943</v>
      </c>
      <c r="E108" s="51" t="s">
        <v>1451</v>
      </c>
      <c r="F108" s="51" t="s">
        <v>2944</v>
      </c>
      <c r="G108" s="70"/>
      <c r="H108" s="70"/>
      <c r="I108" s="70"/>
      <c r="J108" s="70"/>
      <c r="K108" s="70"/>
      <c r="L108" s="70"/>
      <c r="M108" s="70"/>
    </row>
    <row r="109" spans="1:13">
      <c r="A109" s="8" t="s">
        <v>38</v>
      </c>
      <c r="B109" s="948" t="s">
        <v>2324</v>
      </c>
      <c r="C109" s="949" t="s">
        <v>5</v>
      </c>
      <c r="D109" s="948" t="s">
        <v>3144</v>
      </c>
      <c r="E109" s="950" t="s">
        <v>2529</v>
      </c>
      <c r="F109" s="949" t="s">
        <v>1381</v>
      </c>
      <c r="L109" s="70"/>
      <c r="M109" s="70"/>
    </row>
    <row r="110" spans="1:13">
      <c r="A110" s="8" t="s">
        <v>39</v>
      </c>
      <c r="B110" s="948" t="s">
        <v>2325</v>
      </c>
      <c r="C110" s="949" t="s">
        <v>5</v>
      </c>
      <c r="D110" s="959" t="s">
        <v>1382</v>
      </c>
      <c r="E110" s="950" t="s">
        <v>2529</v>
      </c>
      <c r="F110" s="949" t="s">
        <v>1383</v>
      </c>
      <c r="L110" s="70"/>
      <c r="M110" s="70"/>
    </row>
    <row r="111" spans="1:13">
      <c r="A111" s="546" t="s">
        <v>73</v>
      </c>
      <c r="B111" s="547"/>
      <c r="C111" s="547"/>
      <c r="D111" s="757"/>
      <c r="E111" s="758"/>
      <c r="F111" s="547"/>
    </row>
    <row r="112" spans="1:13">
      <c r="A112" s="8" t="s">
        <v>41</v>
      </c>
      <c r="B112" s="59" t="s">
        <v>2157</v>
      </c>
      <c r="C112" s="59" t="s">
        <v>2006</v>
      </c>
      <c r="D112" s="40"/>
      <c r="E112" s="67" t="s">
        <v>3246</v>
      </c>
      <c r="F112" s="8"/>
    </row>
    <row r="113" spans="1:7">
      <c r="A113" s="8" t="s">
        <v>40</v>
      </c>
      <c r="B113" s="59" t="s">
        <v>2157</v>
      </c>
      <c r="C113" s="59" t="s">
        <v>2006</v>
      </c>
      <c r="D113" s="40"/>
      <c r="E113" s="67" t="s">
        <v>3246</v>
      </c>
      <c r="F113" s="8"/>
    </row>
    <row r="114" spans="1:7" s="41" customFormat="1">
      <c r="A114" s="156" t="s">
        <v>42</v>
      </c>
      <c r="B114" s="120" t="s">
        <v>2520</v>
      </c>
      <c r="C114" s="889" t="s">
        <v>2102</v>
      </c>
      <c r="D114" s="160"/>
      <c r="E114" s="160"/>
      <c r="F114" s="160"/>
    </row>
    <row r="115" spans="1:7" s="41" customFormat="1">
      <c r="A115" s="156" t="s">
        <v>43</v>
      </c>
      <c r="B115" s="120" t="s">
        <v>2520</v>
      </c>
      <c r="C115" s="889" t="s">
        <v>2102</v>
      </c>
      <c r="D115" s="160"/>
      <c r="E115" s="160"/>
      <c r="F115" s="160"/>
    </row>
    <row r="116" spans="1:7" s="31" customFormat="1">
      <c r="A116" s="883" t="s">
        <v>2748</v>
      </c>
      <c r="B116" s="783"/>
      <c r="C116" s="29"/>
      <c r="D116" s="65"/>
      <c r="E116" s="29"/>
      <c r="F116" s="29"/>
    </row>
    <row r="117" spans="1:7">
      <c r="A117" s="8" t="s">
        <v>36</v>
      </c>
      <c r="B117" s="67" t="s">
        <v>2287</v>
      </c>
      <c r="C117" s="67" t="s">
        <v>2002</v>
      </c>
      <c r="D117" s="67" t="s">
        <v>309</v>
      </c>
      <c r="E117" s="67" t="s">
        <v>3226</v>
      </c>
      <c r="F117" s="67" t="s">
        <v>311</v>
      </c>
    </row>
    <row r="118" spans="1:7">
      <c r="A118" s="8" t="s">
        <v>37</v>
      </c>
      <c r="B118" s="67" t="s">
        <v>2288</v>
      </c>
      <c r="C118" s="67" t="s">
        <v>2002</v>
      </c>
      <c r="D118" s="67" t="s">
        <v>313</v>
      </c>
      <c r="E118" s="67" t="s">
        <v>3226</v>
      </c>
      <c r="F118" s="67" t="s">
        <v>3438</v>
      </c>
    </row>
    <row r="119" spans="1:7">
      <c r="A119" s="8" t="s">
        <v>38</v>
      </c>
      <c r="B119" s="948" t="s">
        <v>1844</v>
      </c>
      <c r="C119" s="948" t="s">
        <v>0</v>
      </c>
      <c r="D119" s="959" t="s">
        <v>1845</v>
      </c>
      <c r="E119" s="953" t="s">
        <v>1766</v>
      </c>
      <c r="F119" s="948" t="s">
        <v>1846</v>
      </c>
    </row>
    <row r="120" spans="1:7">
      <c r="A120" s="8" t="s">
        <v>39</v>
      </c>
      <c r="B120" s="948" t="s">
        <v>1847</v>
      </c>
      <c r="C120" s="948" t="s">
        <v>0</v>
      </c>
      <c r="D120" s="948" t="s">
        <v>1845</v>
      </c>
      <c r="E120" s="953" t="s">
        <v>1766</v>
      </c>
      <c r="F120" s="948" t="s">
        <v>1846</v>
      </c>
    </row>
    <row r="121" spans="1:7">
      <c r="A121" s="546" t="s">
        <v>73</v>
      </c>
      <c r="B121" s="547"/>
      <c r="C121" s="547"/>
      <c r="D121" s="757"/>
      <c r="E121" s="758"/>
      <c r="F121" s="547"/>
    </row>
    <row r="122" spans="1:7" ht="15.6" customHeight="1">
      <c r="A122" s="8" t="s">
        <v>41</v>
      </c>
      <c r="B122" s="40" t="s">
        <v>3145</v>
      </c>
      <c r="C122" s="40" t="s">
        <v>3147</v>
      </c>
      <c r="D122" s="795" t="s">
        <v>3149</v>
      </c>
      <c r="E122" s="79" t="s">
        <v>3242</v>
      </c>
      <c r="F122" s="40" t="s">
        <v>3151</v>
      </c>
    </row>
    <row r="123" spans="1:7" ht="15.6" customHeight="1">
      <c r="A123" s="8" t="s">
        <v>40</v>
      </c>
      <c r="B123" s="40" t="s">
        <v>3146</v>
      </c>
      <c r="C123" s="40" t="s">
        <v>3147</v>
      </c>
      <c r="D123" s="795" t="s">
        <v>3150</v>
      </c>
      <c r="E123" s="79" t="s">
        <v>3242</v>
      </c>
      <c r="F123" s="40" t="s">
        <v>3152</v>
      </c>
    </row>
    <row r="124" spans="1:7" s="41" customFormat="1" ht="15.6" customHeight="1">
      <c r="A124" s="156" t="s">
        <v>42</v>
      </c>
      <c r="B124" s="40" t="s">
        <v>3145</v>
      </c>
      <c r="C124" s="40" t="s">
        <v>3148</v>
      </c>
      <c r="D124" s="795" t="s">
        <v>3149</v>
      </c>
      <c r="E124" s="79" t="s">
        <v>3242</v>
      </c>
      <c r="F124" s="40" t="s">
        <v>3151</v>
      </c>
    </row>
    <row r="125" spans="1:7" s="41" customFormat="1" ht="15.6" customHeight="1">
      <c r="A125" s="156" t="s">
        <v>43</v>
      </c>
      <c r="B125" s="40" t="s">
        <v>3146</v>
      </c>
      <c r="C125" s="40" t="s">
        <v>3148</v>
      </c>
      <c r="D125" s="795" t="s">
        <v>3150</v>
      </c>
      <c r="E125" s="79" t="s">
        <v>3242</v>
      </c>
      <c r="F125" s="40" t="s">
        <v>3152</v>
      </c>
    </row>
    <row r="126" spans="1:7" s="31" customFormat="1">
      <c r="A126" s="883" t="s">
        <v>2749</v>
      </c>
      <c r="B126" s="783"/>
      <c r="C126" s="29"/>
      <c r="D126" s="29"/>
      <c r="E126" s="29"/>
      <c r="F126" s="29"/>
    </row>
    <row r="127" spans="1:7" ht="15.6" customHeight="1">
      <c r="A127" s="8" t="s">
        <v>36</v>
      </c>
      <c r="B127" s="82" t="s">
        <v>2332</v>
      </c>
      <c r="C127" s="82" t="s">
        <v>3192</v>
      </c>
      <c r="D127" s="82" t="s">
        <v>633</v>
      </c>
      <c r="E127" s="82" t="s">
        <v>3184</v>
      </c>
      <c r="F127" s="82" t="s">
        <v>632</v>
      </c>
      <c r="G127" s="70"/>
    </row>
    <row r="128" spans="1:7" ht="15.6" customHeight="1">
      <c r="A128" s="8" t="s">
        <v>37</v>
      </c>
      <c r="B128" s="82" t="s">
        <v>2333</v>
      </c>
      <c r="C128" s="82" t="s">
        <v>3192</v>
      </c>
      <c r="D128" s="82" t="s">
        <v>634</v>
      </c>
      <c r="E128" s="82" t="s">
        <v>3184</v>
      </c>
      <c r="F128" s="82" t="s">
        <v>635</v>
      </c>
      <c r="G128" s="70"/>
    </row>
    <row r="129" spans="1:7" ht="15.6" customHeight="1">
      <c r="A129" s="8" t="s">
        <v>38</v>
      </c>
      <c r="B129" s="82" t="s">
        <v>2332</v>
      </c>
      <c r="C129" s="82" t="s">
        <v>3193</v>
      </c>
      <c r="D129" s="82" t="s">
        <v>633</v>
      </c>
      <c r="E129" s="82" t="s">
        <v>3184</v>
      </c>
      <c r="F129" s="82" t="s">
        <v>632</v>
      </c>
      <c r="G129" s="70"/>
    </row>
    <row r="130" spans="1:7" ht="15.6" customHeight="1">
      <c r="A130" s="8" t="s">
        <v>39</v>
      </c>
      <c r="B130" s="82" t="s">
        <v>2333</v>
      </c>
      <c r="C130" s="82" t="s">
        <v>3193</v>
      </c>
      <c r="D130" s="82" t="s">
        <v>634</v>
      </c>
      <c r="E130" s="82" t="s">
        <v>3184</v>
      </c>
      <c r="F130" s="82" t="s">
        <v>635</v>
      </c>
      <c r="G130" s="70"/>
    </row>
    <row r="131" spans="1:7" ht="15.6" customHeight="1">
      <c r="A131" s="546" t="s">
        <v>73</v>
      </c>
      <c r="B131" s="547"/>
      <c r="C131" s="547"/>
      <c r="D131" s="757"/>
      <c r="E131" s="758"/>
      <c r="F131" s="547"/>
    </row>
    <row r="132" spans="1:7" s="41" customFormat="1" ht="15.6" customHeight="1">
      <c r="A132" s="8" t="s">
        <v>41</v>
      </c>
      <c r="B132" s="156" t="s">
        <v>2158</v>
      </c>
      <c r="C132" s="59" t="s">
        <v>2004</v>
      </c>
      <c r="D132" s="40"/>
      <c r="E132" s="773" t="s">
        <v>1434</v>
      </c>
      <c r="F132" s="33"/>
    </row>
    <row r="133" spans="1:7" s="41" customFormat="1" ht="15.6" customHeight="1">
      <c r="A133" s="8" t="s">
        <v>40</v>
      </c>
      <c r="B133" s="156" t="s">
        <v>2158</v>
      </c>
      <c r="C133" s="59" t="s">
        <v>2004</v>
      </c>
      <c r="D133" s="40"/>
      <c r="E133" s="773" t="s">
        <v>1434</v>
      </c>
      <c r="F133" s="33"/>
    </row>
    <row r="134" spans="1:7" s="41" customFormat="1" ht="15.6" customHeight="1">
      <c r="A134" s="156" t="s">
        <v>42</v>
      </c>
      <c r="B134" s="8" t="s">
        <v>2519</v>
      </c>
      <c r="C134" s="8" t="s">
        <v>2100</v>
      </c>
      <c r="D134" s="59"/>
      <c r="E134" s="59"/>
      <c r="F134" s="51"/>
    </row>
    <row r="135" spans="1:7" s="41" customFormat="1" ht="15.6" customHeight="1">
      <c r="A135" s="156" t="s">
        <v>43</v>
      </c>
      <c r="B135" s="8" t="s">
        <v>2519</v>
      </c>
      <c r="C135" s="8" t="s">
        <v>2100</v>
      </c>
      <c r="D135" s="59"/>
      <c r="E135" s="59"/>
      <c r="F135" s="51"/>
    </row>
    <row r="136" spans="1:7" s="2" customFormat="1">
      <c r="A136" s="113" t="s">
        <v>15</v>
      </c>
      <c r="B136" s="113"/>
      <c r="C136" s="113"/>
      <c r="D136" s="113"/>
      <c r="E136" s="113"/>
      <c r="F136" s="113"/>
    </row>
    <row r="137" spans="1:7" s="27" customFormat="1">
      <c r="A137" s="25" t="s">
        <v>3</v>
      </c>
      <c r="B137" s="25"/>
      <c r="C137" s="25"/>
      <c r="D137" s="25"/>
      <c r="E137" s="26"/>
      <c r="F137" s="25"/>
    </row>
    <row r="138" spans="1:7" s="31" customFormat="1">
      <c r="A138" s="883" t="s">
        <v>2750</v>
      </c>
      <c r="B138" s="783"/>
      <c r="C138" s="29"/>
      <c r="D138" s="29"/>
      <c r="E138" s="29"/>
      <c r="F138" s="29"/>
    </row>
    <row r="139" spans="1:7">
      <c r="A139" s="156" t="s">
        <v>36</v>
      </c>
      <c r="B139" s="51" t="s">
        <v>1653</v>
      </c>
      <c r="C139" s="33" t="s">
        <v>1</v>
      </c>
      <c r="D139" s="33" t="s">
        <v>2945</v>
      </c>
      <c r="E139" s="51" t="s">
        <v>1434</v>
      </c>
      <c r="F139" s="33" t="s">
        <v>1649</v>
      </c>
      <c r="G139" s="41"/>
    </row>
    <row r="140" spans="1:7">
      <c r="A140" s="156" t="s">
        <v>37</v>
      </c>
      <c r="B140" s="51" t="s">
        <v>1656</v>
      </c>
      <c r="C140" s="33" t="s">
        <v>1</v>
      </c>
      <c r="D140" s="810" t="s">
        <v>2946</v>
      </c>
      <c r="E140" s="51" t="s">
        <v>1434</v>
      </c>
      <c r="F140" s="33" t="s">
        <v>2947</v>
      </c>
      <c r="G140" s="41"/>
    </row>
    <row r="141" spans="1:7">
      <c r="A141" s="156" t="s">
        <v>38</v>
      </c>
      <c r="B141" s="59" t="s">
        <v>2284</v>
      </c>
      <c r="C141" s="59" t="s">
        <v>20</v>
      </c>
      <c r="D141" s="59" t="s">
        <v>479</v>
      </c>
      <c r="E141" s="67" t="s">
        <v>2530</v>
      </c>
      <c r="F141" s="8" t="s">
        <v>3114</v>
      </c>
      <c r="G141" s="41"/>
    </row>
    <row r="142" spans="1:7">
      <c r="A142" s="156" t="s">
        <v>39</v>
      </c>
      <c r="B142" s="59" t="s">
        <v>2306</v>
      </c>
      <c r="C142" s="59" t="s">
        <v>20</v>
      </c>
      <c r="D142" s="59" t="s">
        <v>481</v>
      </c>
      <c r="E142" s="67" t="s">
        <v>2530</v>
      </c>
      <c r="F142" s="8" t="s">
        <v>3115</v>
      </c>
      <c r="G142" s="41"/>
    </row>
    <row r="143" spans="1:7">
      <c r="A143" s="546" t="s">
        <v>73</v>
      </c>
      <c r="B143" s="547"/>
      <c r="C143" s="547"/>
      <c r="D143" s="757"/>
      <c r="E143" s="758"/>
      <c r="F143" s="547"/>
      <c r="G143" s="41"/>
    </row>
    <row r="144" spans="1:7">
      <c r="A144" s="8" t="s">
        <v>41</v>
      </c>
      <c r="B144" s="51" t="s">
        <v>2326</v>
      </c>
      <c r="C144" s="33" t="s">
        <v>5</v>
      </c>
      <c r="D144" s="33" t="s">
        <v>1391</v>
      </c>
      <c r="E144" s="51" t="s">
        <v>2529</v>
      </c>
      <c r="F144" s="33" t="s">
        <v>1392</v>
      </c>
    </row>
    <row r="145" spans="1:7">
      <c r="A145" s="8" t="s">
        <v>40</v>
      </c>
      <c r="B145" s="51" t="s">
        <v>2327</v>
      </c>
      <c r="C145" s="33" t="s">
        <v>5</v>
      </c>
      <c r="D145" s="33" t="s">
        <v>1394</v>
      </c>
      <c r="E145" s="51" t="s">
        <v>2529</v>
      </c>
      <c r="F145" s="33" t="s">
        <v>1395</v>
      </c>
    </row>
    <row r="146" spans="1:7" s="41" customFormat="1">
      <c r="A146" s="156" t="s">
        <v>42</v>
      </c>
      <c r="B146" s="8" t="s">
        <v>2518</v>
      </c>
      <c r="C146" s="59" t="s">
        <v>2104</v>
      </c>
      <c r="D146" s="160"/>
      <c r="E146" s="160"/>
      <c r="F146" s="160"/>
    </row>
    <row r="147" spans="1:7" s="41" customFormat="1">
      <c r="A147" s="156" t="s">
        <v>43</v>
      </c>
      <c r="B147" s="8" t="s">
        <v>2518</v>
      </c>
      <c r="C147" s="59" t="s">
        <v>2104</v>
      </c>
      <c r="D147" s="160"/>
      <c r="E147" s="160"/>
      <c r="F147" s="160"/>
    </row>
    <row r="148" spans="1:7" s="31" customFormat="1">
      <c r="A148" s="883" t="s">
        <v>2751</v>
      </c>
      <c r="B148" s="65"/>
      <c r="C148" s="65"/>
      <c r="D148" s="29"/>
      <c r="E148" s="29"/>
      <c r="F148" s="29"/>
    </row>
    <row r="149" spans="1:7" ht="15.75" customHeight="1">
      <c r="A149" s="8" t="s">
        <v>36</v>
      </c>
      <c r="B149" s="59" t="s">
        <v>2307</v>
      </c>
      <c r="C149" s="59" t="s">
        <v>20</v>
      </c>
      <c r="D149" s="59" t="s">
        <v>484</v>
      </c>
      <c r="E149" s="67" t="s">
        <v>2530</v>
      </c>
      <c r="F149" s="8" t="s">
        <v>3115</v>
      </c>
      <c r="G149"/>
    </row>
    <row r="150" spans="1:7" ht="15.75" customHeight="1">
      <c r="A150" s="8" t="s">
        <v>37</v>
      </c>
      <c r="B150" s="159" t="s">
        <v>2308</v>
      </c>
      <c r="C150" s="120" t="s">
        <v>20</v>
      </c>
      <c r="D150" s="848" t="s">
        <v>486</v>
      </c>
      <c r="E150" s="170" t="s">
        <v>2530</v>
      </c>
      <c r="F150" s="159" t="s">
        <v>3116</v>
      </c>
      <c r="G150"/>
    </row>
    <row r="151" spans="1:7">
      <c r="A151" s="8" t="s">
        <v>38</v>
      </c>
      <c r="B151" s="51" t="s">
        <v>1659</v>
      </c>
      <c r="C151" s="33" t="s">
        <v>1</v>
      </c>
      <c r="D151" s="33" t="s">
        <v>2948</v>
      </c>
      <c r="E151" s="51" t="s">
        <v>1451</v>
      </c>
      <c r="F151" s="33" t="s">
        <v>2949</v>
      </c>
      <c r="G151"/>
    </row>
    <row r="152" spans="1:7" ht="15.75" customHeight="1">
      <c r="A152" s="8" t="s">
        <v>39</v>
      </c>
      <c r="B152" s="51" t="s">
        <v>1662</v>
      </c>
      <c r="C152" s="33" t="s">
        <v>1</v>
      </c>
      <c r="D152" s="33" t="s">
        <v>2950</v>
      </c>
      <c r="E152" s="51" t="s">
        <v>1451</v>
      </c>
      <c r="F152" s="33" t="s">
        <v>2951</v>
      </c>
      <c r="G152"/>
    </row>
    <row r="153" spans="1:7" ht="15.75" customHeight="1">
      <c r="A153" s="546" t="s">
        <v>73</v>
      </c>
      <c r="B153" s="547"/>
      <c r="C153" s="547"/>
      <c r="D153" s="757"/>
      <c r="E153" s="758"/>
      <c r="F153" s="547"/>
      <c r="G153"/>
    </row>
    <row r="154" spans="1:7" s="41" customFormat="1" ht="15.75" customHeight="1">
      <c r="A154" s="8" t="s">
        <v>41</v>
      </c>
      <c r="B154" s="951" t="s">
        <v>3231</v>
      </c>
      <c r="C154" s="951" t="s">
        <v>3194</v>
      </c>
      <c r="D154" s="951" t="s">
        <v>3196</v>
      </c>
      <c r="E154" s="952" t="s">
        <v>3243</v>
      </c>
      <c r="F154" s="951" t="s">
        <v>3198</v>
      </c>
    </row>
    <row r="155" spans="1:7" s="41" customFormat="1" ht="15.75" customHeight="1">
      <c r="A155" s="8" t="s">
        <v>40</v>
      </c>
      <c r="B155" s="951" t="s">
        <v>3232</v>
      </c>
      <c r="C155" s="951" t="s">
        <v>3194</v>
      </c>
      <c r="D155" s="960" t="s">
        <v>3197</v>
      </c>
      <c r="E155" s="952" t="s">
        <v>3243</v>
      </c>
      <c r="F155" s="951" t="s">
        <v>3199</v>
      </c>
    </row>
    <row r="156" spans="1:7" s="41" customFormat="1" ht="15.75" customHeight="1">
      <c r="A156" s="156" t="s">
        <v>42</v>
      </c>
      <c r="B156" s="951" t="s">
        <v>1396</v>
      </c>
      <c r="C156" s="951" t="s">
        <v>3195</v>
      </c>
      <c r="D156" s="951" t="s">
        <v>3196</v>
      </c>
      <c r="E156" s="952" t="s">
        <v>3243</v>
      </c>
      <c r="F156" s="951" t="s">
        <v>3198</v>
      </c>
    </row>
    <row r="157" spans="1:7" s="41" customFormat="1" ht="15.75" customHeight="1">
      <c r="A157" s="156" t="s">
        <v>43</v>
      </c>
      <c r="B157" s="951" t="s">
        <v>1399</v>
      </c>
      <c r="C157" s="951" t="s">
        <v>3195</v>
      </c>
      <c r="D157" s="960" t="s">
        <v>3197</v>
      </c>
      <c r="E157" s="952" t="s">
        <v>3243</v>
      </c>
      <c r="F157" s="951" t="s">
        <v>3199</v>
      </c>
    </row>
    <row r="158" spans="1:7" s="31" customFormat="1" ht="15.75" customHeight="1">
      <c r="A158" s="883" t="s">
        <v>2752</v>
      </c>
      <c r="B158" s="783"/>
      <c r="C158" s="29"/>
      <c r="D158" s="29"/>
      <c r="E158" s="29"/>
      <c r="F158" s="29"/>
    </row>
    <row r="159" spans="1:7" ht="15.75" customHeight="1">
      <c r="A159" s="8" t="s">
        <v>36</v>
      </c>
      <c r="B159" s="59" t="s">
        <v>2309</v>
      </c>
      <c r="C159" s="59" t="s">
        <v>20</v>
      </c>
      <c r="D159" s="59" t="s">
        <v>489</v>
      </c>
      <c r="E159" s="67" t="s">
        <v>2530</v>
      </c>
      <c r="F159" s="8" t="s">
        <v>3117</v>
      </c>
    </row>
    <row r="160" spans="1:7" ht="15.75" customHeight="1">
      <c r="A160" s="8" t="s">
        <v>37</v>
      </c>
      <c r="B160" s="59" t="s">
        <v>2310</v>
      </c>
      <c r="C160" s="59" t="s">
        <v>20</v>
      </c>
      <c r="D160" s="59" t="s">
        <v>492</v>
      </c>
      <c r="E160" s="67" t="s">
        <v>2530</v>
      </c>
      <c r="F160" s="8" t="s">
        <v>3117</v>
      </c>
    </row>
    <row r="161" spans="1:6" ht="15.75" customHeight="1">
      <c r="A161" s="8" t="s">
        <v>38</v>
      </c>
      <c r="B161" s="208" t="s">
        <v>3169</v>
      </c>
      <c r="C161" s="8" t="s">
        <v>66</v>
      </c>
      <c r="D161" s="211" t="s">
        <v>3168</v>
      </c>
      <c r="E161" s="211" t="s">
        <v>181</v>
      </c>
      <c r="F161" s="211" t="s">
        <v>3164</v>
      </c>
    </row>
    <row r="162" spans="1:6" ht="15.75" customHeight="1">
      <c r="A162" s="8" t="s">
        <v>39</v>
      </c>
      <c r="B162" s="208" t="s">
        <v>3170</v>
      </c>
      <c r="C162" s="8" t="s">
        <v>66</v>
      </c>
      <c r="D162" s="211" t="s">
        <v>3168</v>
      </c>
      <c r="E162" s="211" t="s">
        <v>181</v>
      </c>
      <c r="F162" s="211" t="s">
        <v>3164</v>
      </c>
    </row>
    <row r="163" spans="1:6" ht="15.75" customHeight="1">
      <c r="A163" s="546" t="s">
        <v>73</v>
      </c>
      <c r="B163" s="547"/>
      <c r="C163" s="547"/>
      <c r="D163" s="757"/>
      <c r="E163" s="758"/>
      <c r="F163" s="547"/>
    </row>
    <row r="164" spans="1:6" ht="15.75" customHeight="1">
      <c r="A164" s="8" t="s">
        <v>41</v>
      </c>
      <c r="B164" s="59" t="s">
        <v>2157</v>
      </c>
      <c r="C164" s="59" t="s">
        <v>2006</v>
      </c>
      <c r="D164" s="40"/>
      <c r="E164" s="67" t="s">
        <v>3246</v>
      </c>
      <c r="F164" s="8"/>
    </row>
    <row r="165" spans="1:6" ht="15.75" customHeight="1">
      <c r="A165" s="8" t="s">
        <v>40</v>
      </c>
      <c r="B165" s="59" t="s">
        <v>2157</v>
      </c>
      <c r="C165" s="59" t="s">
        <v>2006</v>
      </c>
      <c r="D165" s="40"/>
      <c r="E165" s="67" t="s">
        <v>3246</v>
      </c>
      <c r="F165" s="8"/>
    </row>
    <row r="166" spans="1:6" s="41" customFormat="1" ht="15.75" customHeight="1">
      <c r="A166" s="156" t="s">
        <v>42</v>
      </c>
      <c r="B166" s="120" t="s">
        <v>2520</v>
      </c>
      <c r="C166" s="889" t="s">
        <v>2102</v>
      </c>
      <c r="D166" s="120"/>
      <c r="E166" s="120"/>
      <c r="F166" s="120"/>
    </row>
    <row r="167" spans="1:6" s="41" customFormat="1" ht="15.75" customHeight="1">
      <c r="A167" s="156" t="s">
        <v>43</v>
      </c>
      <c r="B167" s="120" t="s">
        <v>2520</v>
      </c>
      <c r="C167" s="889" t="s">
        <v>2102</v>
      </c>
      <c r="D167" s="120"/>
      <c r="E167" s="120"/>
      <c r="F167" s="120"/>
    </row>
    <row r="168" spans="1:6" s="31" customFormat="1" ht="15.75" customHeight="1">
      <c r="A168" s="883" t="s">
        <v>2753</v>
      </c>
      <c r="B168" s="783"/>
      <c r="C168" s="29"/>
      <c r="D168" s="29"/>
      <c r="E168" s="29"/>
      <c r="F168" s="29"/>
    </row>
    <row r="169" spans="1:6" ht="15.75" customHeight="1">
      <c r="A169" s="8" t="s">
        <v>36</v>
      </c>
      <c r="B169" s="67" t="s">
        <v>1848</v>
      </c>
      <c r="C169" s="67" t="s">
        <v>0</v>
      </c>
      <c r="D169" s="67" t="s">
        <v>1849</v>
      </c>
      <c r="E169" s="67" t="s">
        <v>1766</v>
      </c>
      <c r="F169" s="67" t="s">
        <v>1850</v>
      </c>
    </row>
    <row r="170" spans="1:6" ht="15.75" customHeight="1">
      <c r="A170" s="8" t="s">
        <v>37</v>
      </c>
      <c r="B170" s="208" t="s">
        <v>3388</v>
      </c>
      <c r="C170" s="208" t="s">
        <v>3313</v>
      </c>
      <c r="D170" s="234" t="s">
        <v>3389</v>
      </c>
      <c r="E170" s="210" t="s">
        <v>3315</v>
      </c>
      <c r="F170" s="211" t="s">
        <v>3390</v>
      </c>
    </row>
    <row r="171" spans="1:6" ht="15.75" customHeight="1">
      <c r="A171" s="8" t="s">
        <v>38</v>
      </c>
      <c r="B171" s="59" t="s">
        <v>2488</v>
      </c>
      <c r="C171" s="59" t="s">
        <v>9</v>
      </c>
      <c r="D171" s="59" t="s">
        <v>987</v>
      </c>
      <c r="E171" s="59" t="s">
        <v>849</v>
      </c>
      <c r="F171" s="59" t="s">
        <v>3214</v>
      </c>
    </row>
    <row r="172" spans="1:6" ht="15.75" customHeight="1">
      <c r="A172" s="8" t="s">
        <v>39</v>
      </c>
      <c r="B172" s="59" t="s">
        <v>2489</v>
      </c>
      <c r="C172" s="59" t="s">
        <v>9</v>
      </c>
      <c r="D172" s="59" t="s">
        <v>987</v>
      </c>
      <c r="E172" s="59" t="s">
        <v>849</v>
      </c>
      <c r="F172" s="59" t="s">
        <v>3214</v>
      </c>
    </row>
    <row r="173" spans="1:6" ht="15.75" customHeight="1">
      <c r="A173" s="546" t="s">
        <v>73</v>
      </c>
      <c r="B173" s="547"/>
      <c r="C173" s="547"/>
      <c r="D173" s="757"/>
      <c r="E173" s="758"/>
      <c r="F173" s="547"/>
    </row>
    <row r="174" spans="1:6" ht="15.75" customHeight="1">
      <c r="A174" s="8" t="s">
        <v>41</v>
      </c>
      <c r="B174" s="40" t="s">
        <v>3118</v>
      </c>
      <c r="C174" s="40" t="s">
        <v>2889</v>
      </c>
      <c r="D174" s="795" t="s">
        <v>3120</v>
      </c>
      <c r="E174" s="79" t="s">
        <v>3057</v>
      </c>
      <c r="F174" s="40" t="s">
        <v>3121</v>
      </c>
    </row>
    <row r="175" spans="1:6" ht="15.75" customHeight="1">
      <c r="A175" s="8" t="s">
        <v>40</v>
      </c>
      <c r="B175" s="40" t="s">
        <v>3119</v>
      </c>
      <c r="C175" s="40" t="s">
        <v>2889</v>
      </c>
      <c r="D175" s="795" t="s">
        <v>3120</v>
      </c>
      <c r="E175" s="79" t="s">
        <v>3057</v>
      </c>
      <c r="F175" s="40" t="s">
        <v>3121</v>
      </c>
    </row>
    <row r="176" spans="1:6" s="41" customFormat="1">
      <c r="A176" s="156" t="s">
        <v>42</v>
      </c>
      <c r="B176" s="40" t="s">
        <v>3118</v>
      </c>
      <c r="C176" s="40" t="s">
        <v>2890</v>
      </c>
      <c r="D176" s="795" t="s">
        <v>3120</v>
      </c>
      <c r="E176" s="79" t="s">
        <v>3057</v>
      </c>
      <c r="F176" s="40" t="s">
        <v>3121</v>
      </c>
    </row>
    <row r="177" spans="1:6" s="41" customFormat="1">
      <c r="A177" s="156" t="s">
        <v>43</v>
      </c>
      <c r="B177" s="40" t="s">
        <v>3119</v>
      </c>
      <c r="C177" s="40" t="s">
        <v>2890</v>
      </c>
      <c r="D177" s="795" t="s">
        <v>3120</v>
      </c>
      <c r="E177" s="79" t="s">
        <v>3057</v>
      </c>
      <c r="F177" s="40" t="s">
        <v>3121</v>
      </c>
    </row>
    <row r="178" spans="1:6" s="31" customFormat="1" ht="15.75" customHeight="1">
      <c r="A178" s="883" t="s">
        <v>2754</v>
      </c>
      <c r="B178" s="783"/>
      <c r="C178" s="29"/>
      <c r="D178" s="29"/>
      <c r="E178" s="29"/>
      <c r="F178" s="29"/>
    </row>
    <row r="179" spans="1:6" ht="15.75" customHeight="1">
      <c r="A179" s="8" t="s">
        <v>36</v>
      </c>
      <c r="B179" s="59"/>
      <c r="C179" s="67" t="s">
        <v>2105</v>
      </c>
      <c r="D179" s="59"/>
      <c r="E179" s="59"/>
      <c r="F179" s="59"/>
    </row>
    <row r="180" spans="1:6" ht="15.75" customHeight="1">
      <c r="A180" s="8" t="s">
        <v>37</v>
      </c>
      <c r="B180" s="59"/>
      <c r="C180" s="67" t="s">
        <v>2105</v>
      </c>
      <c r="D180" s="59"/>
      <c r="E180" s="59"/>
      <c r="F180" s="59"/>
    </row>
    <row r="181" spans="1:6" ht="15.75" customHeight="1">
      <c r="A181" s="8" t="s">
        <v>38</v>
      </c>
      <c r="B181" s="59"/>
      <c r="C181" s="67" t="s">
        <v>2105</v>
      </c>
      <c r="D181" s="59"/>
      <c r="E181" s="59"/>
      <c r="F181" s="59"/>
    </row>
    <row r="182" spans="1:6" ht="15.75" customHeight="1">
      <c r="A182" s="8" t="s">
        <v>39</v>
      </c>
      <c r="B182" s="287" t="s">
        <v>3391</v>
      </c>
      <c r="C182" s="287" t="s">
        <v>3313</v>
      </c>
      <c r="D182" s="223" t="s">
        <v>3392</v>
      </c>
      <c r="E182" s="289" t="s">
        <v>3315</v>
      </c>
      <c r="F182" s="223" t="s">
        <v>3393</v>
      </c>
    </row>
    <row r="183" spans="1:6" ht="15.75" customHeight="1">
      <c r="A183" s="546" t="s">
        <v>73</v>
      </c>
      <c r="B183" s="547"/>
      <c r="C183" s="547"/>
      <c r="D183" s="757"/>
      <c r="E183" s="758"/>
      <c r="F183" s="547"/>
    </row>
    <row r="184" spans="1:6" ht="15.75" customHeight="1">
      <c r="A184" s="8" t="s">
        <v>41</v>
      </c>
      <c r="B184" s="156" t="s">
        <v>2158</v>
      </c>
      <c r="C184" s="59" t="s">
        <v>2004</v>
      </c>
      <c r="D184" s="40"/>
      <c r="E184" s="773" t="s">
        <v>1434</v>
      </c>
      <c r="F184" s="82"/>
    </row>
    <row r="185" spans="1:6" ht="15.75" customHeight="1">
      <c r="A185" s="8" t="s">
        <v>40</v>
      </c>
      <c r="B185" s="156" t="s">
        <v>2158</v>
      </c>
      <c r="C185" s="59" t="s">
        <v>2004</v>
      </c>
      <c r="D185" s="40"/>
      <c r="E185" s="773" t="s">
        <v>1434</v>
      </c>
      <c r="F185" s="82"/>
    </row>
    <row r="186" spans="1:6" s="41" customFormat="1" ht="15.75" customHeight="1">
      <c r="A186" s="8" t="s">
        <v>42</v>
      </c>
      <c r="B186" s="8" t="s">
        <v>2519</v>
      </c>
      <c r="C186" s="8" t="s">
        <v>2100</v>
      </c>
      <c r="D186" s="82"/>
      <c r="E186" s="82"/>
      <c r="F186" s="82"/>
    </row>
    <row r="187" spans="1:6" s="41" customFormat="1" ht="15.75" customHeight="1">
      <c r="A187" s="8" t="s">
        <v>43</v>
      </c>
      <c r="B187" s="8" t="s">
        <v>2519</v>
      </c>
      <c r="C187" s="8" t="s">
        <v>2100</v>
      </c>
      <c r="D187" s="795"/>
      <c r="E187" s="79"/>
      <c r="F187" s="40"/>
    </row>
    <row r="188" spans="1:6" s="2" customFormat="1" ht="15.75" customHeight="1">
      <c r="A188" s="113" t="s">
        <v>16</v>
      </c>
      <c r="B188" s="113"/>
      <c r="C188" s="113"/>
      <c r="D188" s="113"/>
      <c r="E188" s="113"/>
      <c r="F188" s="113"/>
    </row>
    <row r="189" spans="1:6" s="27" customFormat="1" ht="15.75" customHeight="1">
      <c r="A189" s="25" t="s">
        <v>3</v>
      </c>
      <c r="B189" s="25"/>
      <c r="C189" s="25"/>
      <c r="D189" s="25"/>
      <c r="E189" s="26"/>
      <c r="F189" s="25"/>
    </row>
    <row r="190" spans="1:6" s="31" customFormat="1" ht="15.75" customHeight="1">
      <c r="A190" s="883" t="s">
        <v>2755</v>
      </c>
      <c r="B190" s="783"/>
      <c r="C190" s="29"/>
      <c r="D190" s="29"/>
      <c r="E190" s="29"/>
      <c r="F190" s="29"/>
    </row>
    <row r="191" spans="1:6" ht="15.75" customHeight="1">
      <c r="A191" s="54" t="s">
        <v>36</v>
      </c>
      <c r="B191" s="51" t="s">
        <v>1668</v>
      </c>
      <c r="C191" s="33" t="s">
        <v>1</v>
      </c>
      <c r="D191" s="33" t="s">
        <v>2952</v>
      </c>
      <c r="E191" s="51" t="s">
        <v>1451</v>
      </c>
      <c r="F191" s="33" t="s">
        <v>2953</v>
      </c>
    </row>
    <row r="192" spans="1:6" ht="15.75" customHeight="1">
      <c r="A192" s="54" t="s">
        <v>37</v>
      </c>
      <c r="B192" s="51" t="s">
        <v>1671</v>
      </c>
      <c r="C192" s="33" t="s">
        <v>1</v>
      </c>
      <c r="D192" s="33" t="s">
        <v>2954</v>
      </c>
      <c r="E192" s="51" t="s">
        <v>1451</v>
      </c>
      <c r="F192" s="33" t="s">
        <v>2955</v>
      </c>
    </row>
    <row r="193" spans="1:6" ht="15.75" customHeight="1">
      <c r="A193" s="54" t="s">
        <v>38</v>
      </c>
      <c r="B193" s="120" t="s">
        <v>2311</v>
      </c>
      <c r="C193" s="120" t="s">
        <v>20</v>
      </c>
      <c r="D193" s="120" t="s">
        <v>497</v>
      </c>
      <c r="E193" s="120" t="s">
        <v>2530</v>
      </c>
      <c r="F193" s="120" t="s">
        <v>3122</v>
      </c>
    </row>
    <row r="194" spans="1:6" ht="15.75" customHeight="1">
      <c r="A194" s="54" t="s">
        <v>39</v>
      </c>
      <c r="B194" s="120" t="s">
        <v>2312</v>
      </c>
      <c r="C194" s="120" t="s">
        <v>20</v>
      </c>
      <c r="D194" s="120" t="s">
        <v>500</v>
      </c>
      <c r="E194" s="120" t="s">
        <v>2530</v>
      </c>
      <c r="F194" s="120" t="s">
        <v>3122</v>
      </c>
    </row>
    <row r="195" spans="1:6" ht="15.75" customHeight="1">
      <c r="A195" s="546" t="s">
        <v>73</v>
      </c>
      <c r="B195" s="547"/>
      <c r="C195" s="547"/>
      <c r="D195" s="757"/>
      <c r="E195" s="758"/>
      <c r="F195" s="547"/>
    </row>
    <row r="196" spans="1:6">
      <c r="A196" s="54" t="s">
        <v>41</v>
      </c>
      <c r="B196" s="948" t="s">
        <v>2328</v>
      </c>
      <c r="C196" s="949" t="s">
        <v>5</v>
      </c>
      <c r="D196" s="948" t="s">
        <v>1403</v>
      </c>
      <c r="E196" s="950" t="s">
        <v>2529</v>
      </c>
      <c r="F196" s="949" t="s">
        <v>1404</v>
      </c>
    </row>
    <row r="197" spans="1:6">
      <c r="A197" s="54" t="s">
        <v>40</v>
      </c>
      <c r="B197" s="948" t="s">
        <v>2329</v>
      </c>
      <c r="C197" s="949" t="s">
        <v>5</v>
      </c>
      <c r="D197" s="948" t="s">
        <v>1406</v>
      </c>
      <c r="E197" s="950" t="s">
        <v>2529</v>
      </c>
      <c r="F197" s="949" t="s">
        <v>1407</v>
      </c>
    </row>
    <row r="198" spans="1:6" s="41" customFormat="1" ht="15.75" customHeight="1">
      <c r="A198" s="51" t="s">
        <v>42</v>
      </c>
      <c r="B198" s="8" t="s">
        <v>2518</v>
      </c>
      <c r="C198" s="59" t="s">
        <v>2104</v>
      </c>
      <c r="D198" s="120"/>
      <c r="E198" s="120"/>
      <c r="F198" s="120"/>
    </row>
    <row r="199" spans="1:6" s="41" customFormat="1" ht="15.75" customHeight="1">
      <c r="A199" s="51" t="s">
        <v>43</v>
      </c>
      <c r="B199" s="8" t="s">
        <v>2518</v>
      </c>
      <c r="C199" s="59" t="s">
        <v>2104</v>
      </c>
      <c r="D199" s="120"/>
      <c r="E199" s="120"/>
      <c r="F199" s="120"/>
    </row>
    <row r="200" spans="1:6" s="31" customFormat="1" ht="15.75" customHeight="1">
      <c r="A200" s="883" t="s">
        <v>2756</v>
      </c>
      <c r="B200" s="783"/>
      <c r="C200" s="29"/>
      <c r="D200" s="29"/>
      <c r="E200" s="29"/>
      <c r="F200" s="29"/>
    </row>
    <row r="201" spans="1:6" ht="15.75" customHeight="1">
      <c r="A201" s="54" t="s">
        <v>36</v>
      </c>
      <c r="B201" s="51" t="s">
        <v>2313</v>
      </c>
      <c r="C201" s="120" t="s">
        <v>20</v>
      </c>
      <c r="D201" s="33" t="s">
        <v>502</v>
      </c>
      <c r="E201" s="51" t="s">
        <v>2530</v>
      </c>
      <c r="F201" s="33" t="s">
        <v>3123</v>
      </c>
    </row>
    <row r="202" spans="1:6" ht="15.75" customHeight="1">
      <c r="A202" s="54" t="s">
        <v>37</v>
      </c>
      <c r="B202" s="51" t="s">
        <v>2314</v>
      </c>
      <c r="C202" s="120" t="s">
        <v>20</v>
      </c>
      <c r="D202" s="33" t="s">
        <v>505</v>
      </c>
      <c r="E202" s="51" t="s">
        <v>2530</v>
      </c>
      <c r="F202" s="33" t="s">
        <v>3123</v>
      </c>
    </row>
    <row r="203" spans="1:6">
      <c r="A203" s="54" t="s">
        <v>38</v>
      </c>
      <c r="B203" s="51" t="s">
        <v>1674</v>
      </c>
      <c r="C203" s="33" t="s">
        <v>1</v>
      </c>
      <c r="D203" s="810" t="s">
        <v>2956</v>
      </c>
      <c r="E203" s="51" t="s">
        <v>1434</v>
      </c>
      <c r="F203" s="33" t="s">
        <v>2957</v>
      </c>
    </row>
    <row r="204" spans="1:6" ht="15.75" customHeight="1">
      <c r="A204" s="54" t="s">
        <v>39</v>
      </c>
      <c r="B204" s="51" t="s">
        <v>1677</v>
      </c>
      <c r="C204" s="33" t="s">
        <v>1</v>
      </c>
      <c r="D204" s="810" t="s">
        <v>2958</v>
      </c>
      <c r="E204" s="51" t="s">
        <v>1434</v>
      </c>
      <c r="F204" s="33" t="s">
        <v>2959</v>
      </c>
    </row>
    <row r="205" spans="1:6" ht="15.75" customHeight="1">
      <c r="A205" s="546" t="s">
        <v>73</v>
      </c>
      <c r="B205" s="547"/>
      <c r="C205" s="547"/>
      <c r="D205" s="757"/>
      <c r="E205" s="758"/>
      <c r="F205" s="547"/>
    </row>
    <row r="206" spans="1:6" ht="15.75" customHeight="1">
      <c r="A206" s="54" t="s">
        <v>41</v>
      </c>
      <c r="B206" s="208" t="s">
        <v>3171</v>
      </c>
      <c r="C206" s="8" t="s">
        <v>66</v>
      </c>
      <c r="D206" s="211" t="s">
        <v>274</v>
      </c>
      <c r="E206" s="211" t="s">
        <v>181</v>
      </c>
      <c r="F206" s="211" t="s">
        <v>275</v>
      </c>
    </row>
    <row r="207" spans="1:6" ht="15.75" customHeight="1">
      <c r="A207" s="54" t="s">
        <v>40</v>
      </c>
      <c r="B207" s="208" t="s">
        <v>3172</v>
      </c>
      <c r="C207" s="8" t="s">
        <v>66</v>
      </c>
      <c r="D207" s="211" t="s">
        <v>274</v>
      </c>
      <c r="E207" s="211" t="s">
        <v>181</v>
      </c>
      <c r="F207" s="211" t="s">
        <v>275</v>
      </c>
    </row>
    <row r="208" spans="1:6" s="41" customFormat="1" ht="15.75" customHeight="1">
      <c r="A208" s="51" t="s">
        <v>42</v>
      </c>
      <c r="B208" s="59" t="s">
        <v>2490</v>
      </c>
      <c r="C208" s="59" t="s">
        <v>9</v>
      </c>
      <c r="D208" s="59" t="s">
        <v>991</v>
      </c>
      <c r="E208" s="59" t="s">
        <v>2608</v>
      </c>
      <c r="F208" s="59" t="s">
        <v>3215</v>
      </c>
    </row>
    <row r="209" spans="1:6" s="41" customFormat="1" ht="15.75" customHeight="1">
      <c r="A209" s="51" t="s">
        <v>43</v>
      </c>
      <c r="B209" s="59" t="s">
        <v>2491</v>
      </c>
      <c r="C209" s="59" t="s">
        <v>9</v>
      </c>
      <c r="D209" s="59" t="s">
        <v>991</v>
      </c>
      <c r="E209" s="59" t="s">
        <v>2608</v>
      </c>
      <c r="F209" s="59" t="s">
        <v>3215</v>
      </c>
    </row>
    <row r="210" spans="1:6" s="31" customFormat="1" ht="15.75" customHeight="1">
      <c r="A210" s="883" t="s">
        <v>2757</v>
      </c>
      <c r="B210" s="783"/>
      <c r="C210" s="29"/>
      <c r="D210" s="29"/>
      <c r="E210" s="29"/>
      <c r="F210" s="29"/>
    </row>
    <row r="211" spans="1:6" ht="15.75" customHeight="1">
      <c r="A211" s="54" t="s">
        <v>36</v>
      </c>
      <c r="B211" s="1045"/>
      <c r="C211" s="1045"/>
      <c r="D211" s="1045"/>
      <c r="E211" s="1045"/>
      <c r="F211" s="1045"/>
    </row>
    <row r="212" spans="1:6" ht="15.75" customHeight="1">
      <c r="A212" s="54" t="s">
        <v>37</v>
      </c>
      <c r="B212" s="1045"/>
      <c r="C212" s="1045"/>
      <c r="D212" s="1045"/>
      <c r="E212" s="1045"/>
      <c r="F212" s="1045"/>
    </row>
    <row r="213" spans="1:6" ht="15.75" customHeight="1">
      <c r="A213" s="54" t="s">
        <v>38</v>
      </c>
      <c r="B213" s="1045"/>
      <c r="C213" s="1045"/>
      <c r="D213" s="1045"/>
      <c r="E213" s="1045"/>
      <c r="F213" s="1045"/>
    </row>
    <row r="214" spans="1:6" ht="15.75" customHeight="1">
      <c r="A214" s="54" t="s">
        <v>39</v>
      </c>
      <c r="B214" s="1045"/>
      <c r="C214" s="1045"/>
      <c r="D214" s="1045"/>
      <c r="E214" s="1045"/>
      <c r="F214" s="1045"/>
    </row>
    <row r="215" spans="1:6" ht="15.75" customHeight="1">
      <c r="A215" s="148" t="s">
        <v>73</v>
      </c>
      <c r="B215" s="1045"/>
      <c r="C215" s="1045"/>
      <c r="D215" s="1045"/>
      <c r="E215" s="1045"/>
      <c r="F215" s="1045"/>
    </row>
    <row r="216" spans="1:6" ht="15.75" customHeight="1">
      <c r="A216" s="54" t="s">
        <v>41</v>
      </c>
      <c r="B216" s="1045"/>
      <c r="C216" s="1045"/>
      <c r="D216" s="1045"/>
      <c r="E216" s="1045"/>
      <c r="F216" s="1045"/>
    </row>
    <row r="217" spans="1:6" ht="15.75" customHeight="1">
      <c r="A217" s="54" t="s">
        <v>40</v>
      </c>
      <c r="B217" s="1045"/>
      <c r="C217" s="1045"/>
      <c r="D217" s="1045"/>
      <c r="E217" s="1045"/>
      <c r="F217" s="1045"/>
    </row>
    <row r="218" spans="1:6" s="41" customFormat="1" ht="15.75" customHeight="1">
      <c r="A218" s="51" t="s">
        <v>42</v>
      </c>
      <c r="B218" s="1045"/>
      <c r="C218" s="1045"/>
      <c r="D218" s="1045"/>
      <c r="E218" s="1045"/>
      <c r="F218" s="1045"/>
    </row>
    <row r="219" spans="1:6" s="41" customFormat="1" ht="15.75" customHeight="1">
      <c r="A219" s="51" t="s">
        <v>43</v>
      </c>
      <c r="B219" s="1045"/>
      <c r="C219" s="1045"/>
      <c r="D219" s="1045"/>
      <c r="E219" s="1045"/>
      <c r="F219" s="1045"/>
    </row>
    <row r="220" spans="1:6" s="31" customFormat="1" ht="15.75" customHeight="1">
      <c r="A220" s="883" t="s">
        <v>2758</v>
      </c>
      <c r="B220" s="783"/>
      <c r="C220" s="29"/>
      <c r="D220" s="29"/>
      <c r="E220" s="29"/>
      <c r="F220" s="29"/>
    </row>
    <row r="221" spans="1:6" ht="15.75" customHeight="1">
      <c r="A221" s="54" t="s">
        <v>36</v>
      </c>
      <c r="B221" s="59" t="s">
        <v>2492</v>
      </c>
      <c r="C221" s="59" t="s">
        <v>9</v>
      </c>
      <c r="D221" s="59" t="s">
        <v>994</v>
      </c>
      <c r="E221" s="59" t="s">
        <v>2608</v>
      </c>
      <c r="F221" s="59" t="s">
        <v>995</v>
      </c>
    </row>
    <row r="222" spans="1:6" ht="15.75" customHeight="1">
      <c r="A222" s="54" t="s">
        <v>37</v>
      </c>
      <c r="B222" s="59" t="s">
        <v>2493</v>
      </c>
      <c r="C222" s="59" t="s">
        <v>9</v>
      </c>
      <c r="D222" s="59" t="s">
        <v>994</v>
      </c>
      <c r="E222" s="59" t="s">
        <v>2608</v>
      </c>
      <c r="F222" s="59" t="s">
        <v>995</v>
      </c>
    </row>
    <row r="223" spans="1:6" ht="15.75" customHeight="1">
      <c r="A223" s="54" t="s">
        <v>38</v>
      </c>
      <c r="B223" s="59" t="s">
        <v>2494</v>
      </c>
      <c r="C223" s="59" t="s">
        <v>9</v>
      </c>
      <c r="D223" s="59" t="s">
        <v>994</v>
      </c>
      <c r="E223" s="59" t="s">
        <v>2608</v>
      </c>
      <c r="F223" s="59" t="s">
        <v>995</v>
      </c>
    </row>
    <row r="224" spans="1:6" ht="15.75" customHeight="1">
      <c r="A224" s="54" t="s">
        <v>39</v>
      </c>
      <c r="B224" s="59"/>
      <c r="C224" s="67" t="s">
        <v>2105</v>
      </c>
      <c r="D224" s="59"/>
      <c r="E224" s="59"/>
      <c r="F224" s="59"/>
    </row>
    <row r="225" spans="1:6" ht="15.75" customHeight="1">
      <c r="A225" s="546" t="s">
        <v>73</v>
      </c>
      <c r="B225" s="547"/>
      <c r="C225" s="547"/>
      <c r="D225" s="757"/>
      <c r="E225" s="758"/>
      <c r="F225" s="547"/>
    </row>
    <row r="226" spans="1:6" ht="15.75" customHeight="1">
      <c r="A226" s="54" t="s">
        <v>41</v>
      </c>
      <c r="B226" s="40" t="s">
        <v>3124</v>
      </c>
      <c r="C226" s="79" t="s">
        <v>2889</v>
      </c>
      <c r="D226" s="795" t="s">
        <v>3126</v>
      </c>
      <c r="E226" s="79" t="s">
        <v>3057</v>
      </c>
      <c r="F226" s="40" t="s">
        <v>3128</v>
      </c>
    </row>
    <row r="227" spans="1:6" ht="15.75" customHeight="1">
      <c r="A227" s="54" t="s">
        <v>40</v>
      </c>
      <c r="B227" s="40" t="s">
        <v>3125</v>
      </c>
      <c r="C227" s="79" t="s">
        <v>2889</v>
      </c>
      <c r="D227" s="872" t="s">
        <v>3127</v>
      </c>
      <c r="E227" s="79" t="s">
        <v>3057</v>
      </c>
      <c r="F227" s="79" t="s">
        <v>3129</v>
      </c>
    </row>
    <row r="228" spans="1:6" s="41" customFormat="1" ht="15.75" customHeight="1">
      <c r="A228" s="51" t="s">
        <v>42</v>
      </c>
      <c r="B228" s="40" t="s">
        <v>3124</v>
      </c>
      <c r="C228" s="79" t="s">
        <v>2890</v>
      </c>
      <c r="D228" s="795" t="s">
        <v>3126</v>
      </c>
      <c r="E228" s="79" t="s">
        <v>3057</v>
      </c>
      <c r="F228" s="40" t="s">
        <v>3128</v>
      </c>
    </row>
    <row r="229" spans="1:6" s="41" customFormat="1" ht="15.75" customHeight="1">
      <c r="A229" s="51" t="s">
        <v>43</v>
      </c>
      <c r="B229" s="40" t="s">
        <v>3125</v>
      </c>
      <c r="C229" s="79" t="s">
        <v>2890</v>
      </c>
      <c r="D229" s="872" t="s">
        <v>3127</v>
      </c>
      <c r="E229" s="79" t="s">
        <v>3057</v>
      </c>
      <c r="F229" s="79" t="s">
        <v>3129</v>
      </c>
    </row>
    <row r="230" spans="1:6" s="31" customFormat="1" ht="15.75" customHeight="1">
      <c r="A230" s="883" t="s">
        <v>2759</v>
      </c>
      <c r="B230" s="783"/>
      <c r="C230" s="29"/>
      <c r="D230" s="29"/>
      <c r="E230" s="29"/>
      <c r="F230" s="29"/>
    </row>
    <row r="231" spans="1:6" ht="15.75" customHeight="1">
      <c r="A231" s="54" t="s">
        <v>36</v>
      </c>
      <c r="B231" s="82" t="s">
        <v>2431</v>
      </c>
      <c r="C231" s="82" t="s">
        <v>3192</v>
      </c>
      <c r="D231" s="82" t="s">
        <v>3200</v>
      </c>
      <c r="E231" s="82" t="s">
        <v>3184</v>
      </c>
      <c r="F231" s="82" t="s">
        <v>635</v>
      </c>
    </row>
    <row r="232" spans="1:6" ht="15.75" customHeight="1">
      <c r="A232" s="54" t="s">
        <v>37</v>
      </c>
      <c r="B232" s="82" t="s">
        <v>3233</v>
      </c>
      <c r="C232" s="82" t="s">
        <v>3192</v>
      </c>
      <c r="D232" s="82" t="s">
        <v>3201</v>
      </c>
      <c r="E232" s="82" t="s">
        <v>3184</v>
      </c>
      <c r="F232" s="82" t="s">
        <v>635</v>
      </c>
    </row>
    <row r="233" spans="1:6" ht="15.75" customHeight="1">
      <c r="A233" s="54" t="s">
        <v>38</v>
      </c>
      <c r="B233" s="82" t="s">
        <v>2431</v>
      </c>
      <c r="C233" s="82" t="s">
        <v>3193</v>
      </c>
      <c r="D233" s="82" t="s">
        <v>3200</v>
      </c>
      <c r="E233" s="82" t="s">
        <v>3184</v>
      </c>
      <c r="F233" s="82" t="s">
        <v>635</v>
      </c>
    </row>
    <row r="234" spans="1:6" ht="15.75" customHeight="1">
      <c r="A234" s="54" t="s">
        <v>39</v>
      </c>
      <c r="B234" s="82" t="s">
        <v>3233</v>
      </c>
      <c r="C234" s="82" t="s">
        <v>3193</v>
      </c>
      <c r="D234" s="82" t="s">
        <v>3201</v>
      </c>
      <c r="E234" s="82" t="s">
        <v>3184</v>
      </c>
      <c r="F234" s="82" t="s">
        <v>635</v>
      </c>
    </row>
    <row r="235" spans="1:6" ht="15.75" customHeight="1">
      <c r="A235" s="546" t="s">
        <v>73</v>
      </c>
      <c r="B235" s="547"/>
      <c r="C235" s="547"/>
      <c r="D235" s="757"/>
      <c r="E235" s="758"/>
      <c r="F235" s="547"/>
    </row>
    <row r="236" spans="1:6" ht="15.75" customHeight="1">
      <c r="A236" s="54" t="s">
        <v>41</v>
      </c>
      <c r="B236" s="156" t="s">
        <v>2158</v>
      </c>
      <c r="C236" s="59" t="s">
        <v>2004</v>
      </c>
      <c r="D236" s="40"/>
      <c r="E236" s="773" t="s">
        <v>1434</v>
      </c>
      <c r="F236" s="59"/>
    </row>
    <row r="237" spans="1:6" ht="15.75" customHeight="1">
      <c r="A237" s="54" t="s">
        <v>40</v>
      </c>
      <c r="B237" s="156" t="s">
        <v>2158</v>
      </c>
      <c r="C237" s="59" t="s">
        <v>2004</v>
      </c>
      <c r="D237" s="40"/>
      <c r="E237" s="773" t="s">
        <v>1434</v>
      </c>
      <c r="F237" s="59"/>
    </row>
    <row r="238" spans="1:6" s="41" customFormat="1" ht="15.75" customHeight="1">
      <c r="A238" s="54" t="s">
        <v>42</v>
      </c>
      <c r="B238" s="8" t="s">
        <v>2519</v>
      </c>
      <c r="C238" s="8" t="s">
        <v>2100</v>
      </c>
      <c r="D238" s="120"/>
      <c r="E238" s="120"/>
      <c r="F238" s="120"/>
    </row>
    <row r="239" spans="1:6" s="41" customFormat="1" ht="15.75" customHeight="1">
      <c r="A239" s="54" t="s">
        <v>43</v>
      </c>
      <c r="B239" s="8" t="s">
        <v>2519</v>
      </c>
      <c r="C239" s="8" t="s">
        <v>2100</v>
      </c>
      <c r="D239" s="120"/>
      <c r="E239" s="120"/>
      <c r="F239" s="120"/>
    </row>
    <row r="240" spans="1:6" s="2" customFormat="1" ht="15.75" customHeight="1">
      <c r="A240" s="113" t="s">
        <v>17</v>
      </c>
      <c r="B240" s="113"/>
      <c r="C240" s="113"/>
      <c r="D240" s="113"/>
      <c r="E240" s="113"/>
      <c r="F240" s="113"/>
    </row>
    <row r="241" spans="1:6" s="27" customFormat="1" ht="15.75" customHeight="1">
      <c r="A241" s="25" t="s">
        <v>3</v>
      </c>
      <c r="B241" s="25"/>
      <c r="C241" s="25"/>
      <c r="D241" s="25"/>
      <c r="E241" s="26"/>
      <c r="F241" s="25"/>
    </row>
    <row r="242" spans="1:6" s="31" customFormat="1" ht="15.75" customHeight="1">
      <c r="A242" s="883" t="s">
        <v>2784</v>
      </c>
      <c r="B242" s="783"/>
      <c r="C242" s="29"/>
      <c r="D242" s="29"/>
      <c r="E242" s="29"/>
      <c r="F242" s="29"/>
    </row>
    <row r="243" spans="1:6" ht="15.75" customHeight="1">
      <c r="A243" s="8" t="s">
        <v>36</v>
      </c>
      <c r="B243" s="51" t="s">
        <v>1680</v>
      </c>
      <c r="C243" s="33" t="s">
        <v>1</v>
      </c>
      <c r="D243" s="33" t="s">
        <v>2960</v>
      </c>
      <c r="E243" s="51" t="s">
        <v>1434</v>
      </c>
      <c r="F243" s="33" t="s">
        <v>2961</v>
      </c>
    </row>
    <row r="244" spans="1:6" ht="15.75" customHeight="1">
      <c r="A244" s="8" t="s">
        <v>37</v>
      </c>
      <c r="B244" s="51" t="s">
        <v>1683</v>
      </c>
      <c r="C244" s="33" t="s">
        <v>1</v>
      </c>
      <c r="D244" s="810" t="s">
        <v>2962</v>
      </c>
      <c r="E244" s="51" t="s">
        <v>1434</v>
      </c>
      <c r="F244" s="33" t="s">
        <v>1634</v>
      </c>
    </row>
    <row r="245" spans="1:6" ht="12.95" customHeight="1">
      <c r="A245" s="8" t="s">
        <v>38</v>
      </c>
      <c r="B245" s="286" t="s">
        <v>2315</v>
      </c>
      <c r="C245" s="286" t="s">
        <v>20</v>
      </c>
      <c r="D245" s="286" t="s">
        <v>510</v>
      </c>
      <c r="E245" s="286" t="s">
        <v>2530</v>
      </c>
      <c r="F245" s="286" t="s">
        <v>3130</v>
      </c>
    </row>
    <row r="246" spans="1:6" ht="15.75" customHeight="1">
      <c r="A246" s="8" t="s">
        <v>39</v>
      </c>
      <c r="B246" s="286" t="s">
        <v>2316</v>
      </c>
      <c r="C246" s="286" t="s">
        <v>20</v>
      </c>
      <c r="D246" s="286" t="s">
        <v>513</v>
      </c>
      <c r="E246" s="286" t="s">
        <v>2530</v>
      </c>
      <c r="F246" s="286" t="s">
        <v>3130</v>
      </c>
    </row>
    <row r="247" spans="1:6" ht="15.75" customHeight="1">
      <c r="A247" s="546" t="s">
        <v>73</v>
      </c>
      <c r="B247" s="547"/>
      <c r="C247" s="547"/>
      <c r="D247" s="757"/>
      <c r="E247" s="758"/>
      <c r="F247" s="547"/>
    </row>
    <row r="248" spans="1:6" ht="15.75" customHeight="1">
      <c r="A248" s="8" t="s">
        <v>41</v>
      </c>
      <c r="B248" s="948" t="s">
        <v>3240</v>
      </c>
      <c r="C248" s="948" t="s">
        <v>5</v>
      </c>
      <c r="D248" s="959" t="s">
        <v>1418</v>
      </c>
      <c r="E248" s="953" t="s">
        <v>2529</v>
      </c>
      <c r="F248" s="948" t="s">
        <v>1419</v>
      </c>
    </row>
    <row r="249" spans="1:6" ht="15.75" customHeight="1">
      <c r="A249" s="8" t="s">
        <v>40</v>
      </c>
      <c r="B249" s="948" t="s">
        <v>3241</v>
      </c>
      <c r="C249" s="949" t="s">
        <v>5</v>
      </c>
      <c r="D249" s="959" t="s">
        <v>3153</v>
      </c>
      <c r="E249" s="950" t="s">
        <v>2529</v>
      </c>
      <c r="F249" s="948" t="s">
        <v>3154</v>
      </c>
    </row>
    <row r="250" spans="1:6" s="41" customFormat="1" ht="15.75" customHeight="1">
      <c r="A250" s="156" t="s">
        <v>42</v>
      </c>
      <c r="B250" s="8" t="s">
        <v>2518</v>
      </c>
      <c r="C250" s="59" t="s">
        <v>2104</v>
      </c>
      <c r="D250" s="160"/>
      <c r="E250" s="160"/>
      <c r="F250" s="160"/>
    </row>
    <row r="251" spans="1:6" s="41" customFormat="1" ht="15.75" customHeight="1">
      <c r="A251" s="156" t="s">
        <v>43</v>
      </c>
      <c r="B251" s="8" t="s">
        <v>2518</v>
      </c>
      <c r="C251" s="59" t="s">
        <v>2104</v>
      </c>
      <c r="D251" s="160"/>
      <c r="E251" s="160"/>
      <c r="F251" s="160"/>
    </row>
    <row r="252" spans="1:6" s="31" customFormat="1" ht="15.75" customHeight="1">
      <c r="A252" s="883" t="s">
        <v>2760</v>
      </c>
      <c r="B252" s="783"/>
      <c r="C252" s="29"/>
      <c r="D252" s="29"/>
      <c r="E252" s="29"/>
      <c r="F252" s="29"/>
    </row>
    <row r="253" spans="1:6" ht="15.75" customHeight="1">
      <c r="A253" s="8" t="s">
        <v>36</v>
      </c>
      <c r="B253" s="286" t="s">
        <v>2317</v>
      </c>
      <c r="C253" s="286" t="s">
        <v>20</v>
      </c>
      <c r="D253" s="286" t="s">
        <v>515</v>
      </c>
      <c r="E253" s="286" t="s">
        <v>2530</v>
      </c>
      <c r="F253" s="286" t="s">
        <v>3131</v>
      </c>
    </row>
    <row r="254" spans="1:6" ht="15.75" customHeight="1">
      <c r="A254" s="8" t="s">
        <v>37</v>
      </c>
      <c r="B254" s="286" t="s">
        <v>2318</v>
      </c>
      <c r="C254" s="286" t="s">
        <v>20</v>
      </c>
      <c r="D254" s="286" t="s">
        <v>518</v>
      </c>
      <c r="E254" s="286" t="s">
        <v>2530</v>
      </c>
      <c r="F254" s="286" t="s">
        <v>3131</v>
      </c>
    </row>
    <row r="255" spans="1:6" ht="15.75" customHeight="1">
      <c r="A255" s="8" t="s">
        <v>38</v>
      </c>
      <c r="B255" s="51" t="s">
        <v>1689</v>
      </c>
      <c r="C255" s="33" t="s">
        <v>1</v>
      </c>
      <c r="D255" s="33" t="s">
        <v>2963</v>
      </c>
      <c r="E255" s="51" t="s">
        <v>1434</v>
      </c>
      <c r="F255" s="33" t="s">
        <v>1637</v>
      </c>
    </row>
    <row r="256" spans="1:6" ht="15.75" customHeight="1">
      <c r="A256" s="8" t="s">
        <v>39</v>
      </c>
      <c r="B256" s="51" t="s">
        <v>1692</v>
      </c>
      <c r="C256" s="33" t="s">
        <v>1</v>
      </c>
      <c r="D256" s="810" t="s">
        <v>2964</v>
      </c>
      <c r="E256" s="51" t="s">
        <v>1434</v>
      </c>
      <c r="F256" s="33" t="s">
        <v>1637</v>
      </c>
    </row>
    <row r="257" spans="1:6" ht="15.75" customHeight="1">
      <c r="A257" s="546" t="s">
        <v>73</v>
      </c>
      <c r="B257" s="547"/>
      <c r="C257" s="547"/>
      <c r="D257" s="757"/>
      <c r="E257" s="758"/>
      <c r="F257" s="547"/>
    </row>
    <row r="258" spans="1:6" s="12" customFormat="1">
      <c r="A258" s="37" t="s">
        <v>41</v>
      </c>
      <c r="B258" s="208" t="s">
        <v>3173</v>
      </c>
      <c r="C258" s="8" t="s">
        <v>66</v>
      </c>
      <c r="D258" s="208" t="s">
        <v>278</v>
      </c>
      <c r="E258" s="208" t="s">
        <v>181</v>
      </c>
      <c r="F258" s="208" t="s">
        <v>279</v>
      </c>
    </row>
    <row r="259" spans="1:6" ht="15.75" customHeight="1">
      <c r="A259" s="8" t="s">
        <v>40</v>
      </c>
      <c r="B259" s="208" t="s">
        <v>3174</v>
      </c>
      <c r="C259" s="8" t="s">
        <v>66</v>
      </c>
      <c r="D259" s="208" t="s">
        <v>278</v>
      </c>
      <c r="E259" s="208" t="s">
        <v>181</v>
      </c>
      <c r="F259" s="208" t="s">
        <v>279</v>
      </c>
    </row>
    <row r="260" spans="1:6" ht="15.75" customHeight="1">
      <c r="A260" s="8" t="s">
        <v>42</v>
      </c>
      <c r="B260" s="159" t="s">
        <v>1851</v>
      </c>
      <c r="C260" s="120" t="s">
        <v>0</v>
      </c>
      <c r="D260" s="848" t="s">
        <v>1852</v>
      </c>
      <c r="E260" s="170" t="s">
        <v>1766</v>
      </c>
      <c r="F260" s="159" t="s">
        <v>1853</v>
      </c>
    </row>
    <row r="261" spans="1:6" s="41" customFormat="1" ht="15.75" customHeight="1">
      <c r="A261" s="156" t="s">
        <v>43</v>
      </c>
      <c r="B261" s="160" t="s">
        <v>1854</v>
      </c>
      <c r="C261" s="160" t="s">
        <v>0</v>
      </c>
      <c r="D261" s="160" t="s">
        <v>1852</v>
      </c>
      <c r="E261" s="160" t="s">
        <v>1766</v>
      </c>
      <c r="F261" s="160" t="s">
        <v>1853</v>
      </c>
    </row>
    <row r="262" spans="1:6" s="31" customFormat="1" ht="15.75" customHeight="1">
      <c r="A262" s="883" t="s">
        <v>2761</v>
      </c>
      <c r="B262" s="783"/>
      <c r="C262" s="29"/>
      <c r="D262" s="29"/>
      <c r="E262" s="29"/>
      <c r="F262" s="29"/>
    </row>
    <row r="263" spans="1:6" s="41" customFormat="1" ht="15.75" customHeight="1">
      <c r="A263" s="8" t="s">
        <v>36</v>
      </c>
      <c r="B263" s="51" t="s">
        <v>1695</v>
      </c>
      <c r="C263" s="33" t="s">
        <v>1</v>
      </c>
      <c r="D263" s="33" t="s">
        <v>2965</v>
      </c>
      <c r="E263" s="51" t="s">
        <v>1434</v>
      </c>
      <c r="F263" s="33" t="s">
        <v>2966</v>
      </c>
    </row>
    <row r="264" spans="1:6" s="41" customFormat="1" ht="15.75" customHeight="1">
      <c r="A264" s="8" t="s">
        <v>37</v>
      </c>
      <c r="B264" s="51" t="s">
        <v>1698</v>
      </c>
      <c r="C264" s="33" t="s">
        <v>1</v>
      </c>
      <c r="D264" s="810" t="s">
        <v>2967</v>
      </c>
      <c r="E264" s="51" t="s">
        <v>1434</v>
      </c>
      <c r="F264" s="33" t="s">
        <v>1673</v>
      </c>
    </row>
    <row r="265" spans="1:6" s="41" customFormat="1" ht="15.75" customHeight="1">
      <c r="A265" s="8" t="s">
        <v>38</v>
      </c>
      <c r="B265" s="286" t="s">
        <v>2319</v>
      </c>
      <c r="C265" s="286" t="s">
        <v>20</v>
      </c>
      <c r="D265" s="286" t="s">
        <v>520</v>
      </c>
      <c r="E265" s="286" t="s">
        <v>2530</v>
      </c>
      <c r="F265" s="286" t="s">
        <v>3132</v>
      </c>
    </row>
    <row r="266" spans="1:6" s="41" customFormat="1" ht="15.75" customHeight="1">
      <c r="A266" s="8" t="s">
        <v>39</v>
      </c>
      <c r="B266" s="286" t="s">
        <v>2320</v>
      </c>
      <c r="C266" s="286" t="s">
        <v>20</v>
      </c>
      <c r="D266" s="286" t="s">
        <v>523</v>
      </c>
      <c r="E266" s="286" t="s">
        <v>2530</v>
      </c>
      <c r="F266" s="286" t="s">
        <v>3133</v>
      </c>
    </row>
    <row r="267" spans="1:6" ht="15.75" customHeight="1">
      <c r="A267" s="546" t="s">
        <v>73</v>
      </c>
      <c r="B267" s="547"/>
      <c r="C267" s="547"/>
      <c r="D267" s="757"/>
      <c r="E267" s="758"/>
      <c r="F267" s="547"/>
    </row>
    <row r="268" spans="1:6" ht="15.75" customHeight="1">
      <c r="A268" s="8" t="s">
        <v>41</v>
      </c>
      <c r="B268" s="59" t="s">
        <v>2157</v>
      </c>
      <c r="C268" s="59" t="s">
        <v>2006</v>
      </c>
      <c r="D268" s="40"/>
      <c r="E268" s="67" t="s">
        <v>3246</v>
      </c>
      <c r="F268" s="89"/>
    </row>
    <row r="269" spans="1:6" ht="15.75" customHeight="1">
      <c r="A269" s="8" t="s">
        <v>40</v>
      </c>
      <c r="B269" s="59" t="s">
        <v>2157</v>
      </c>
      <c r="C269" s="59" t="s">
        <v>2006</v>
      </c>
      <c r="D269" s="40"/>
      <c r="E269" s="67" t="s">
        <v>3246</v>
      </c>
      <c r="F269" s="89"/>
    </row>
    <row r="270" spans="1:6" s="41" customFormat="1" ht="15.75" customHeight="1">
      <c r="A270" s="156" t="s">
        <v>42</v>
      </c>
      <c r="B270" s="120" t="s">
        <v>2520</v>
      </c>
      <c r="C270" s="889" t="s">
        <v>2102</v>
      </c>
      <c r="D270" s="175"/>
      <c r="E270" s="175"/>
      <c r="F270" s="175"/>
    </row>
    <row r="271" spans="1:6" s="41" customFormat="1" ht="15.75" customHeight="1">
      <c r="A271" s="156" t="s">
        <v>43</v>
      </c>
      <c r="B271" s="120" t="s">
        <v>2520</v>
      </c>
      <c r="C271" s="889" t="s">
        <v>2102</v>
      </c>
      <c r="D271" s="175"/>
      <c r="E271" s="175"/>
      <c r="F271" s="175"/>
    </row>
    <row r="272" spans="1:6" s="31" customFormat="1" ht="15.75" customHeight="1">
      <c r="A272" s="883" t="s">
        <v>2762</v>
      </c>
      <c r="B272" s="783"/>
      <c r="C272" s="29"/>
      <c r="D272" s="29"/>
      <c r="E272" s="29"/>
      <c r="F272" s="29"/>
    </row>
    <row r="273" spans="1:6" ht="15.75" customHeight="1">
      <c r="A273" s="8" t="s">
        <v>36</v>
      </c>
      <c r="B273" s="1045"/>
      <c r="C273" s="1045"/>
      <c r="D273" s="1045"/>
      <c r="E273" s="1045"/>
      <c r="F273" s="1045"/>
    </row>
    <row r="274" spans="1:6" ht="15.75" customHeight="1">
      <c r="A274" s="8" t="s">
        <v>37</v>
      </c>
      <c r="B274" s="1045"/>
      <c r="C274" s="1045"/>
      <c r="D274" s="1045"/>
      <c r="E274" s="1045"/>
      <c r="F274" s="1045"/>
    </row>
    <row r="275" spans="1:6" ht="15.75" customHeight="1">
      <c r="A275" s="8" t="s">
        <v>38</v>
      </c>
      <c r="B275" s="1045"/>
      <c r="C275" s="1045"/>
      <c r="D275" s="1045"/>
      <c r="E275" s="1045"/>
      <c r="F275" s="1045"/>
    </row>
    <row r="276" spans="1:6" ht="15.75" customHeight="1">
      <c r="A276" s="8" t="s">
        <v>39</v>
      </c>
      <c r="B276" s="1045"/>
      <c r="C276" s="1045"/>
      <c r="D276" s="1045"/>
      <c r="E276" s="1045"/>
      <c r="F276" s="1045"/>
    </row>
    <row r="277" spans="1:6" ht="15.75" customHeight="1">
      <c r="A277" s="148" t="s">
        <v>73</v>
      </c>
      <c r="B277" s="1045"/>
      <c r="C277" s="1045"/>
      <c r="D277" s="1045"/>
      <c r="E277" s="1045"/>
      <c r="F277" s="1045"/>
    </row>
    <row r="278" spans="1:6" ht="15.75" customHeight="1">
      <c r="A278" s="8" t="s">
        <v>41</v>
      </c>
      <c r="B278" s="1045"/>
      <c r="C278" s="1045"/>
      <c r="D278" s="1045"/>
      <c r="E278" s="1045"/>
      <c r="F278" s="1045"/>
    </row>
    <row r="279" spans="1:6" ht="15.75" customHeight="1">
      <c r="A279" s="8" t="s">
        <v>40</v>
      </c>
      <c r="B279" s="1045"/>
      <c r="C279" s="1045"/>
      <c r="D279" s="1045"/>
      <c r="E279" s="1045"/>
      <c r="F279" s="1045"/>
    </row>
    <row r="280" spans="1:6" s="41" customFormat="1" ht="15.75" customHeight="1">
      <c r="A280" s="156" t="s">
        <v>42</v>
      </c>
      <c r="B280" s="1045"/>
      <c r="C280" s="1045"/>
      <c r="D280" s="1045"/>
      <c r="E280" s="1045"/>
      <c r="F280" s="1045"/>
    </row>
    <row r="281" spans="1:6" s="41" customFormat="1" ht="15.75" customHeight="1">
      <c r="A281" s="156" t="s">
        <v>43</v>
      </c>
      <c r="B281" s="1045"/>
      <c r="C281" s="1045"/>
      <c r="D281" s="1045"/>
      <c r="E281" s="1045"/>
      <c r="F281" s="1045"/>
    </row>
    <row r="282" spans="1:6" s="31" customFormat="1" ht="15.75" customHeight="1">
      <c r="A282" s="883" t="s">
        <v>2763</v>
      </c>
      <c r="B282" s="783"/>
      <c r="C282" s="29"/>
      <c r="D282" s="29"/>
      <c r="E282" s="29"/>
      <c r="F282" s="29"/>
    </row>
    <row r="283" spans="1:6" ht="15.75" customHeight="1">
      <c r="A283" s="8" t="s">
        <v>36</v>
      </c>
      <c r="B283" s="89" t="s">
        <v>3134</v>
      </c>
      <c r="C283" s="79" t="s">
        <v>2889</v>
      </c>
      <c r="D283" s="78" t="s">
        <v>3136</v>
      </c>
      <c r="E283" s="79" t="s">
        <v>3057</v>
      </c>
      <c r="F283" s="42" t="s">
        <v>3138</v>
      </c>
    </row>
    <row r="284" spans="1:6" ht="15.75" customHeight="1">
      <c r="A284" s="8" t="s">
        <v>37</v>
      </c>
      <c r="B284" s="89" t="s">
        <v>3135</v>
      </c>
      <c r="C284" s="79" t="s">
        <v>2889</v>
      </c>
      <c r="D284" s="78" t="s">
        <v>3137</v>
      </c>
      <c r="E284" s="79" t="s">
        <v>1447</v>
      </c>
      <c r="F284" s="42" t="s">
        <v>3139</v>
      </c>
    </row>
    <row r="285" spans="1:6" ht="15.75" customHeight="1">
      <c r="A285" s="8" t="s">
        <v>38</v>
      </c>
      <c r="B285" s="89" t="s">
        <v>3134</v>
      </c>
      <c r="C285" s="79" t="s">
        <v>2890</v>
      </c>
      <c r="D285" s="78" t="s">
        <v>3136</v>
      </c>
      <c r="E285" s="79" t="s">
        <v>3057</v>
      </c>
      <c r="F285" s="42" t="s">
        <v>3138</v>
      </c>
    </row>
    <row r="286" spans="1:6" ht="15.75" customHeight="1">
      <c r="A286" s="8" t="s">
        <v>39</v>
      </c>
      <c r="B286" s="89" t="s">
        <v>3135</v>
      </c>
      <c r="C286" s="79" t="s">
        <v>2890</v>
      </c>
      <c r="D286" s="78" t="s">
        <v>3137</v>
      </c>
      <c r="E286" s="79" t="s">
        <v>1447</v>
      </c>
      <c r="F286" s="42" t="s">
        <v>3139</v>
      </c>
    </row>
    <row r="287" spans="1:6" ht="15.75" customHeight="1">
      <c r="A287" s="546" t="s">
        <v>73</v>
      </c>
      <c r="B287" s="547"/>
      <c r="C287" s="547"/>
      <c r="D287" s="757"/>
      <c r="E287" s="758"/>
      <c r="F287" s="547"/>
    </row>
    <row r="288" spans="1:6" s="41" customFormat="1" ht="15.75" customHeight="1">
      <c r="A288" s="8" t="s">
        <v>41</v>
      </c>
      <c r="B288" s="156" t="s">
        <v>2158</v>
      </c>
      <c r="C288" s="59" t="s">
        <v>2004</v>
      </c>
      <c r="D288" s="40"/>
      <c r="E288" s="773" t="s">
        <v>1434</v>
      </c>
      <c r="F288" s="120"/>
    </row>
    <row r="289" spans="1:6" s="41" customFormat="1" ht="15.75" customHeight="1">
      <c r="A289" s="8" t="s">
        <v>40</v>
      </c>
      <c r="B289" s="156" t="s">
        <v>2158</v>
      </c>
      <c r="C289" s="59" t="s">
        <v>2004</v>
      </c>
      <c r="D289" s="40"/>
      <c r="E289" s="773" t="s">
        <v>1434</v>
      </c>
      <c r="F289" s="120"/>
    </row>
    <row r="290" spans="1:6" s="41" customFormat="1" ht="15.75" customHeight="1">
      <c r="A290" s="8" t="s">
        <v>42</v>
      </c>
      <c r="B290" s="8" t="s">
        <v>2519</v>
      </c>
      <c r="C290" s="8" t="s">
        <v>2100</v>
      </c>
      <c r="D290" s="120"/>
      <c r="E290" s="120"/>
      <c r="F290" s="120"/>
    </row>
    <row r="291" spans="1:6" s="41" customFormat="1" ht="15.75" customHeight="1">
      <c r="A291" s="8" t="s">
        <v>43</v>
      </c>
      <c r="B291" s="8" t="s">
        <v>2519</v>
      </c>
      <c r="C291" s="8" t="s">
        <v>2100</v>
      </c>
      <c r="D291" s="120"/>
      <c r="E291" s="120"/>
      <c r="F291" s="120"/>
    </row>
    <row r="292" spans="1:6" s="2" customFormat="1" ht="15.75" customHeight="1">
      <c r="A292" s="113" t="s">
        <v>18</v>
      </c>
      <c r="B292" s="113"/>
      <c r="C292" s="113"/>
      <c r="D292" s="113"/>
      <c r="E292" s="113"/>
      <c r="F292" s="113"/>
    </row>
    <row r="293" spans="1:6" s="27" customFormat="1" ht="15.75" customHeight="1">
      <c r="A293" s="25" t="s">
        <v>3</v>
      </c>
      <c r="B293" s="25"/>
      <c r="C293" s="25"/>
      <c r="D293" s="25"/>
      <c r="E293" s="26"/>
      <c r="F293" s="25"/>
    </row>
    <row r="294" spans="1:6" s="31" customFormat="1" ht="15.75" customHeight="1">
      <c r="A294" s="883" t="s">
        <v>2764</v>
      </c>
      <c r="B294" s="783"/>
      <c r="C294" s="29"/>
      <c r="D294" s="29"/>
      <c r="E294" s="29"/>
      <c r="F294" s="29"/>
    </row>
    <row r="295" spans="1:6" s="70" customFormat="1" ht="15.75" customHeight="1">
      <c r="A295" s="8" t="s">
        <v>36</v>
      </c>
      <c r="B295" s="51" t="s">
        <v>1704</v>
      </c>
      <c r="C295" s="33" t="s">
        <v>1</v>
      </c>
      <c r="D295" s="33" t="s">
        <v>2968</v>
      </c>
      <c r="E295" s="51" t="s">
        <v>1457</v>
      </c>
      <c r="F295" s="33" t="s">
        <v>2969</v>
      </c>
    </row>
    <row r="296" spans="1:6" s="70" customFormat="1" ht="15.75" customHeight="1">
      <c r="A296" s="8" t="s">
        <v>37</v>
      </c>
      <c r="B296" s="51" t="s">
        <v>1707</v>
      </c>
      <c r="C296" s="33" t="s">
        <v>1</v>
      </c>
      <c r="D296" s="810" t="s">
        <v>2970</v>
      </c>
      <c r="E296" s="51" t="s">
        <v>1457</v>
      </c>
      <c r="F296" s="33" t="s">
        <v>2971</v>
      </c>
    </row>
    <row r="297" spans="1:6" ht="15.75" customHeight="1">
      <c r="A297" s="8" t="s">
        <v>38</v>
      </c>
      <c r="B297" s="51" t="s">
        <v>2321</v>
      </c>
      <c r="C297" s="51" t="s">
        <v>20</v>
      </c>
      <c r="D297" s="51" t="s">
        <v>529</v>
      </c>
      <c r="E297" s="51" t="s">
        <v>2530</v>
      </c>
      <c r="F297" s="51" t="s">
        <v>3140</v>
      </c>
    </row>
    <row r="298" spans="1:6" ht="15.75" customHeight="1">
      <c r="A298" s="8" t="s">
        <v>39</v>
      </c>
      <c r="B298" s="51" t="s">
        <v>2322</v>
      </c>
      <c r="C298" s="51" t="s">
        <v>20</v>
      </c>
      <c r="D298" s="51" t="s">
        <v>532</v>
      </c>
      <c r="E298" s="51" t="s">
        <v>2530</v>
      </c>
      <c r="F298" s="51" t="s">
        <v>3141</v>
      </c>
    </row>
    <row r="299" spans="1:6" ht="15.75" customHeight="1">
      <c r="A299" s="546" t="s">
        <v>73</v>
      </c>
      <c r="B299" s="547"/>
      <c r="C299" s="547"/>
      <c r="D299" s="757"/>
      <c r="E299" s="758"/>
      <c r="F299" s="547"/>
    </row>
    <row r="300" spans="1:6" ht="15.75" customHeight="1">
      <c r="A300" s="8" t="s">
        <v>41</v>
      </c>
      <c r="B300" s="59" t="s">
        <v>2495</v>
      </c>
      <c r="C300" s="59" t="s">
        <v>9</v>
      </c>
      <c r="D300" s="59" t="s">
        <v>999</v>
      </c>
      <c r="E300" s="59" t="s">
        <v>2608</v>
      </c>
      <c r="F300" s="59" t="s">
        <v>3216</v>
      </c>
    </row>
    <row r="301" spans="1:6" ht="15.75" customHeight="1">
      <c r="A301" s="8" t="s">
        <v>40</v>
      </c>
      <c r="B301" s="59" t="s">
        <v>2496</v>
      </c>
      <c r="C301" s="59" t="s">
        <v>9</v>
      </c>
      <c r="D301" s="59" t="s">
        <v>999</v>
      </c>
      <c r="E301" s="59" t="s">
        <v>2608</v>
      </c>
      <c r="F301" s="59" t="s">
        <v>3216</v>
      </c>
    </row>
    <row r="302" spans="1:6" s="41" customFormat="1" ht="15.75" customHeight="1">
      <c r="A302" s="156" t="s">
        <v>42</v>
      </c>
      <c r="B302" s="8" t="s">
        <v>2518</v>
      </c>
      <c r="C302" s="59" t="s">
        <v>2104</v>
      </c>
      <c r="D302" s="160"/>
      <c r="E302" s="160"/>
      <c r="F302" s="160"/>
    </row>
    <row r="303" spans="1:6" s="41" customFormat="1" ht="15.75" customHeight="1">
      <c r="A303" s="156" t="s">
        <v>43</v>
      </c>
      <c r="B303" s="8" t="s">
        <v>2518</v>
      </c>
      <c r="C303" s="59" t="s">
        <v>2104</v>
      </c>
      <c r="D303" s="160"/>
      <c r="E303" s="160"/>
      <c r="F303" s="160"/>
    </row>
    <row r="304" spans="1:6" s="31" customFormat="1" ht="15.75" customHeight="1">
      <c r="A304" s="883" t="s">
        <v>2765</v>
      </c>
      <c r="B304" s="783"/>
      <c r="C304" s="29"/>
      <c r="D304" s="29"/>
      <c r="E304" s="29"/>
      <c r="F304" s="29"/>
    </row>
    <row r="305" spans="1:6" ht="15.75" customHeight="1">
      <c r="A305" s="8" t="s">
        <v>36</v>
      </c>
      <c r="B305" s="59" t="s">
        <v>1855</v>
      </c>
      <c r="C305" s="59" t="s">
        <v>0</v>
      </c>
      <c r="D305" s="59" t="s">
        <v>1856</v>
      </c>
      <c r="E305" s="67" t="s">
        <v>1766</v>
      </c>
      <c r="F305" s="8" t="s">
        <v>1857</v>
      </c>
    </row>
    <row r="306" spans="1:6" ht="15.75" customHeight="1">
      <c r="A306" s="8" t="s">
        <v>37</v>
      </c>
      <c r="B306" s="59" t="s">
        <v>1858</v>
      </c>
      <c r="C306" s="59" t="s">
        <v>0</v>
      </c>
      <c r="D306" s="59" t="s">
        <v>1859</v>
      </c>
      <c r="E306" s="67" t="s">
        <v>1766</v>
      </c>
      <c r="F306" s="8" t="s">
        <v>1860</v>
      </c>
    </row>
    <row r="307" spans="1:6" s="12" customFormat="1" ht="12.95" customHeight="1">
      <c r="A307" s="37" t="s">
        <v>38</v>
      </c>
      <c r="B307" s="51" t="s">
        <v>1710</v>
      </c>
      <c r="C307" s="33" t="s">
        <v>1</v>
      </c>
      <c r="D307" s="159" t="s">
        <v>2972</v>
      </c>
      <c r="E307" s="51" t="s">
        <v>1457</v>
      </c>
      <c r="F307" s="33" t="s">
        <v>2973</v>
      </c>
    </row>
    <row r="308" spans="1:6" s="12" customFormat="1">
      <c r="A308" s="37" t="s">
        <v>39</v>
      </c>
      <c r="B308" s="51" t="s">
        <v>1713</v>
      </c>
      <c r="C308" s="33" t="s">
        <v>1</v>
      </c>
      <c r="D308" s="159" t="s">
        <v>2974</v>
      </c>
      <c r="E308" s="51" t="s">
        <v>1457</v>
      </c>
      <c r="F308" s="33" t="s">
        <v>2975</v>
      </c>
    </row>
    <row r="309" spans="1:6" ht="15.75" customHeight="1">
      <c r="A309" s="546" t="s">
        <v>73</v>
      </c>
      <c r="B309" s="547"/>
      <c r="C309" s="547"/>
      <c r="D309" s="757"/>
      <c r="E309" s="758"/>
      <c r="F309" s="547"/>
    </row>
    <row r="310" spans="1:6" ht="15.75" customHeight="1">
      <c r="A310" s="8" t="s">
        <v>41</v>
      </c>
      <c r="B310" s="951" t="s">
        <v>3234</v>
      </c>
      <c r="C310" s="951" t="s">
        <v>3194</v>
      </c>
      <c r="D310" s="951" t="s">
        <v>3202</v>
      </c>
      <c r="E310" s="952" t="s">
        <v>3247</v>
      </c>
      <c r="F310" s="951" t="s">
        <v>3204</v>
      </c>
    </row>
    <row r="311" spans="1:6" ht="15.75" customHeight="1">
      <c r="A311" s="8" t="s">
        <v>40</v>
      </c>
      <c r="B311" s="951" t="s">
        <v>3235</v>
      </c>
      <c r="C311" s="951" t="s">
        <v>3194</v>
      </c>
      <c r="D311" s="951" t="s">
        <v>3203</v>
      </c>
      <c r="E311" s="952" t="s">
        <v>3247</v>
      </c>
      <c r="F311" s="951" t="s">
        <v>3205</v>
      </c>
    </row>
    <row r="312" spans="1:6" s="41" customFormat="1" ht="15.75" customHeight="1">
      <c r="A312" s="156" t="s">
        <v>42</v>
      </c>
      <c r="B312" s="951" t="s">
        <v>3234</v>
      </c>
      <c r="C312" s="951" t="s">
        <v>3195</v>
      </c>
      <c r="D312" s="951" t="s">
        <v>3202</v>
      </c>
      <c r="E312" s="952" t="s">
        <v>3247</v>
      </c>
      <c r="F312" s="951" t="s">
        <v>3204</v>
      </c>
    </row>
    <row r="313" spans="1:6" s="41" customFormat="1" ht="15.75" customHeight="1">
      <c r="A313" s="156" t="s">
        <v>43</v>
      </c>
      <c r="B313" s="951" t="s">
        <v>3235</v>
      </c>
      <c r="C313" s="951" t="s">
        <v>3195</v>
      </c>
      <c r="D313" s="951" t="s">
        <v>3203</v>
      </c>
      <c r="E313" s="952" t="s">
        <v>3247</v>
      </c>
      <c r="F313" s="951" t="s">
        <v>3205</v>
      </c>
    </row>
    <row r="314" spans="1:6" s="31" customFormat="1" ht="15.75" customHeight="1">
      <c r="A314" s="883" t="s">
        <v>2766</v>
      </c>
      <c r="B314" s="783"/>
      <c r="C314" s="29"/>
      <c r="D314" s="29"/>
      <c r="E314" s="29"/>
      <c r="F314" s="29"/>
    </row>
    <row r="315" spans="1:6" ht="15.75" customHeight="1">
      <c r="A315" s="8" t="s">
        <v>36</v>
      </c>
      <c r="B315" s="67" t="s">
        <v>2335</v>
      </c>
      <c r="C315" s="59" t="s">
        <v>2002</v>
      </c>
      <c r="D315" s="59" t="s">
        <v>316</v>
      </c>
      <c r="E315" s="67" t="s">
        <v>3226</v>
      </c>
      <c r="F315" s="67" t="s">
        <v>317</v>
      </c>
    </row>
    <row r="316" spans="1:6" ht="15.75" customHeight="1">
      <c r="A316" s="8" t="s">
        <v>37</v>
      </c>
      <c r="B316" s="67" t="s">
        <v>2336</v>
      </c>
      <c r="C316" s="59" t="s">
        <v>2002</v>
      </c>
      <c r="D316" s="59" t="s">
        <v>3433</v>
      </c>
      <c r="E316" s="67" t="s">
        <v>3226</v>
      </c>
      <c r="F316" s="59" t="s">
        <v>320</v>
      </c>
    </row>
    <row r="317" spans="1:6" ht="15.75" customHeight="1">
      <c r="A317" s="8" t="s">
        <v>38</v>
      </c>
      <c r="B317" s="208" t="s">
        <v>3175</v>
      </c>
      <c r="C317" s="8" t="s">
        <v>66</v>
      </c>
      <c r="D317" s="234" t="s">
        <v>3176</v>
      </c>
      <c r="E317" s="210" t="s">
        <v>181</v>
      </c>
      <c r="F317" s="231" t="s">
        <v>283</v>
      </c>
    </row>
    <row r="318" spans="1:6" ht="15.75" customHeight="1">
      <c r="A318" s="8" t="s">
        <v>39</v>
      </c>
      <c r="B318" s="208" t="s">
        <v>3177</v>
      </c>
      <c r="C318" s="8" t="s">
        <v>66</v>
      </c>
      <c r="D318" s="234" t="s">
        <v>3176</v>
      </c>
      <c r="E318" s="210" t="s">
        <v>181</v>
      </c>
      <c r="F318" s="231" t="s">
        <v>283</v>
      </c>
    </row>
    <row r="319" spans="1:6" ht="15.75" customHeight="1">
      <c r="A319" s="546" t="s">
        <v>73</v>
      </c>
      <c r="B319" s="547"/>
      <c r="C319" s="547"/>
      <c r="D319" s="757"/>
      <c r="E319" s="758"/>
      <c r="F319" s="547"/>
    </row>
    <row r="320" spans="1:6" ht="15.75" customHeight="1">
      <c r="A320" s="8" t="s">
        <v>41</v>
      </c>
      <c r="B320" s="59" t="s">
        <v>2157</v>
      </c>
      <c r="C320" s="59" t="s">
        <v>2006</v>
      </c>
      <c r="D320" s="40"/>
      <c r="E320" s="67" t="s">
        <v>3246</v>
      </c>
      <c r="F320" s="8"/>
    </row>
    <row r="321" spans="1:6" ht="15.75" customHeight="1">
      <c r="A321" s="8" t="s">
        <v>40</v>
      </c>
      <c r="B321" s="59" t="s">
        <v>2157</v>
      </c>
      <c r="C321" s="59" t="s">
        <v>2006</v>
      </c>
      <c r="D321" s="40"/>
      <c r="E321" s="67" t="s">
        <v>3246</v>
      </c>
      <c r="F321" s="8"/>
    </row>
    <row r="322" spans="1:6" s="41" customFormat="1" ht="15.75" customHeight="1">
      <c r="A322" s="156" t="s">
        <v>42</v>
      </c>
      <c r="B322" s="120" t="s">
        <v>2520</v>
      </c>
      <c r="C322" s="889" t="s">
        <v>2102</v>
      </c>
      <c r="D322" s="175"/>
      <c r="E322" s="175"/>
      <c r="F322" s="175"/>
    </row>
    <row r="323" spans="1:6" s="41" customFormat="1" ht="15.75" customHeight="1">
      <c r="A323" s="156" t="s">
        <v>43</v>
      </c>
      <c r="B323" s="120" t="s">
        <v>2520</v>
      </c>
      <c r="C323" s="889" t="s">
        <v>2102</v>
      </c>
      <c r="D323" s="175"/>
      <c r="E323" s="175"/>
      <c r="F323" s="175"/>
    </row>
    <row r="324" spans="1:6" s="31" customFormat="1" ht="15.75" customHeight="1">
      <c r="A324" s="883" t="s">
        <v>2767</v>
      </c>
      <c r="B324" s="783"/>
      <c r="C324" s="29"/>
      <c r="D324" s="29"/>
      <c r="E324" s="29"/>
      <c r="F324" s="29"/>
    </row>
    <row r="325" spans="1:6" ht="13.15" customHeight="1">
      <c r="A325" s="8" t="s">
        <v>36</v>
      </c>
      <c r="B325" s="67" t="s">
        <v>2337</v>
      </c>
      <c r="C325" s="59" t="s">
        <v>2002</v>
      </c>
      <c r="D325" s="67" t="s">
        <v>3434</v>
      </c>
      <c r="E325" s="59" t="s">
        <v>3226</v>
      </c>
      <c r="F325" s="59" t="s">
        <v>323</v>
      </c>
    </row>
    <row r="326" spans="1:6" ht="13.15" customHeight="1">
      <c r="A326" s="8" t="s">
        <v>37</v>
      </c>
      <c r="B326" s="67" t="s">
        <v>2339</v>
      </c>
      <c r="C326" s="59" t="s">
        <v>2002</v>
      </c>
      <c r="D326" s="67" t="s">
        <v>325</v>
      </c>
      <c r="E326" s="59" t="s">
        <v>3226</v>
      </c>
      <c r="F326" s="59" t="s">
        <v>326</v>
      </c>
    </row>
    <row r="327" spans="1:6" ht="15.75" customHeight="1">
      <c r="A327" s="8" t="s">
        <v>38</v>
      </c>
      <c r="B327" s="59" t="s">
        <v>2338</v>
      </c>
      <c r="C327" s="59" t="s">
        <v>2002</v>
      </c>
      <c r="D327" s="67" t="s">
        <v>3435</v>
      </c>
      <c r="E327" s="59" t="s">
        <v>3226</v>
      </c>
      <c r="F327" s="59" t="s">
        <v>329</v>
      </c>
    </row>
    <row r="328" spans="1:6" ht="15.75" customHeight="1">
      <c r="A328" s="8" t="s">
        <v>39</v>
      </c>
      <c r="B328" s="59" t="s">
        <v>2340</v>
      </c>
      <c r="C328" s="59" t="s">
        <v>2002</v>
      </c>
      <c r="D328" s="59" t="s">
        <v>3436</v>
      </c>
      <c r="E328" s="59" t="s">
        <v>3226</v>
      </c>
      <c r="F328" s="59" t="s">
        <v>332</v>
      </c>
    </row>
    <row r="329" spans="1:6" ht="15.6" customHeight="1">
      <c r="A329" s="546" t="s">
        <v>73</v>
      </c>
      <c r="B329" s="547"/>
      <c r="C329" s="547"/>
      <c r="D329" s="757"/>
      <c r="E329" s="758"/>
      <c r="F329" s="547"/>
    </row>
    <row r="330" spans="1:6" ht="15.6" customHeight="1">
      <c r="A330" s="8" t="s">
        <v>41</v>
      </c>
      <c r="B330" s="40" t="s">
        <v>2441</v>
      </c>
      <c r="C330" s="40" t="s">
        <v>2226</v>
      </c>
      <c r="D330" s="40" t="s">
        <v>3085</v>
      </c>
      <c r="E330" s="79" t="s">
        <v>1447</v>
      </c>
      <c r="F330" s="40" t="s">
        <v>3086</v>
      </c>
    </row>
    <row r="331" spans="1:6" ht="15.6" customHeight="1">
      <c r="A331" s="8" t="s">
        <v>40</v>
      </c>
      <c r="B331" s="40" t="s">
        <v>2460</v>
      </c>
      <c r="C331" s="79" t="s">
        <v>2226</v>
      </c>
      <c r="D331" s="40" t="s">
        <v>3087</v>
      </c>
      <c r="E331" s="79" t="s">
        <v>1447</v>
      </c>
      <c r="F331" s="83" t="s">
        <v>3088</v>
      </c>
    </row>
    <row r="332" spans="1:6" s="41" customFormat="1" ht="15.6" customHeight="1">
      <c r="A332" s="156" t="s">
        <v>42</v>
      </c>
      <c r="B332" s="40" t="s">
        <v>2441</v>
      </c>
      <c r="C332" s="40" t="s">
        <v>2227</v>
      </c>
      <c r="D332" s="40" t="s">
        <v>3085</v>
      </c>
      <c r="E332" s="79" t="s">
        <v>1447</v>
      </c>
      <c r="F332" s="40" t="s">
        <v>3086</v>
      </c>
    </row>
    <row r="333" spans="1:6" s="41" customFormat="1" ht="15.6" customHeight="1">
      <c r="A333" s="156" t="s">
        <v>43</v>
      </c>
      <c r="B333" s="40" t="s">
        <v>2460</v>
      </c>
      <c r="C333" s="40" t="s">
        <v>2227</v>
      </c>
      <c r="D333" s="40" t="s">
        <v>3087</v>
      </c>
      <c r="E333" s="79" t="s">
        <v>1447</v>
      </c>
      <c r="F333" s="83" t="s">
        <v>3088</v>
      </c>
    </row>
    <row r="334" spans="1:6" s="31" customFormat="1" ht="15.75" customHeight="1">
      <c r="A334" s="883" t="s">
        <v>2768</v>
      </c>
      <c r="B334" s="783"/>
      <c r="C334" s="29"/>
      <c r="D334" s="29"/>
      <c r="E334" s="29"/>
      <c r="F334" s="29"/>
    </row>
    <row r="335" spans="1:6" ht="15.6" customHeight="1">
      <c r="A335" s="8" t="s">
        <v>36</v>
      </c>
      <c r="B335" s="208" t="s">
        <v>3394</v>
      </c>
      <c r="C335" s="208" t="s">
        <v>3313</v>
      </c>
      <c r="D335" s="211" t="s">
        <v>3396</v>
      </c>
      <c r="E335" s="210" t="s">
        <v>3315</v>
      </c>
      <c r="F335" s="211" t="s">
        <v>3395</v>
      </c>
    </row>
    <row r="336" spans="1:6" ht="15.6" customHeight="1">
      <c r="A336" s="8" t="s">
        <v>37</v>
      </c>
      <c r="B336" s="208" t="s">
        <v>3410</v>
      </c>
      <c r="C336" s="208" t="s">
        <v>3313</v>
      </c>
      <c r="D336" s="211" t="s">
        <v>3396</v>
      </c>
      <c r="E336" s="210" t="s">
        <v>3315</v>
      </c>
      <c r="F336" s="211" t="s">
        <v>3395</v>
      </c>
    </row>
    <row r="337" spans="1:6" ht="12.95" customHeight="1">
      <c r="A337" s="8" t="s">
        <v>38</v>
      </c>
      <c r="B337" s="208" t="s">
        <v>3411</v>
      </c>
      <c r="C337" s="208" t="s">
        <v>3313</v>
      </c>
      <c r="D337" s="211" t="s">
        <v>3396</v>
      </c>
      <c r="E337" s="210" t="s">
        <v>3315</v>
      </c>
      <c r="F337" s="211" t="s">
        <v>3395</v>
      </c>
    </row>
    <row r="338" spans="1:6" ht="15.6" customHeight="1">
      <c r="A338" s="8" t="s">
        <v>39</v>
      </c>
      <c r="B338" s="208" t="s">
        <v>3412</v>
      </c>
      <c r="C338" s="208" t="s">
        <v>3313</v>
      </c>
      <c r="D338" s="211" t="s">
        <v>3396</v>
      </c>
      <c r="E338" s="210" t="s">
        <v>3315</v>
      </c>
      <c r="F338" s="211" t="s">
        <v>3395</v>
      </c>
    </row>
    <row r="339" spans="1:6" ht="15.6" customHeight="1">
      <c r="A339" s="546" t="s">
        <v>73</v>
      </c>
      <c r="B339" s="547"/>
      <c r="C339" s="547"/>
      <c r="D339" s="757"/>
      <c r="E339" s="758"/>
      <c r="F339" s="547"/>
    </row>
    <row r="340" spans="1:6" s="12" customFormat="1" ht="15.6" customHeight="1">
      <c r="A340" s="37" t="s">
        <v>41</v>
      </c>
      <c r="B340" s="156" t="s">
        <v>2158</v>
      </c>
      <c r="C340" s="59" t="s">
        <v>2004</v>
      </c>
      <c r="D340" s="40"/>
      <c r="E340" s="773" t="s">
        <v>1434</v>
      </c>
      <c r="F340" s="59"/>
    </row>
    <row r="341" spans="1:6" s="12" customFormat="1" ht="15.6" customHeight="1">
      <c r="A341" s="37" t="s">
        <v>40</v>
      </c>
      <c r="B341" s="156" t="s">
        <v>2158</v>
      </c>
      <c r="C341" s="59" t="s">
        <v>2004</v>
      </c>
      <c r="D341" s="40"/>
      <c r="E341" s="773" t="s">
        <v>1434</v>
      </c>
      <c r="F341" s="59"/>
    </row>
    <row r="342" spans="1:6" s="41" customFormat="1" ht="15.6" customHeight="1">
      <c r="A342" s="156" t="s">
        <v>42</v>
      </c>
      <c r="B342" s="8" t="s">
        <v>2519</v>
      </c>
      <c r="C342" s="8" t="s">
        <v>2100</v>
      </c>
      <c r="D342" s="120"/>
      <c r="E342" s="120"/>
      <c r="F342" s="120"/>
    </row>
    <row r="343" spans="1:6" s="41" customFormat="1" ht="15.6" customHeight="1">
      <c r="A343" s="156" t="s">
        <v>43</v>
      </c>
      <c r="B343" s="8" t="s">
        <v>2519</v>
      </c>
      <c r="C343" s="8" t="s">
        <v>2100</v>
      </c>
      <c r="D343" s="120"/>
      <c r="E343" s="120"/>
      <c r="F343" s="120"/>
    </row>
    <row r="344" spans="1:6" s="2" customFormat="1" ht="15.75" customHeight="1">
      <c r="A344" s="113" t="s">
        <v>19</v>
      </c>
      <c r="B344" s="113"/>
      <c r="C344" s="113"/>
      <c r="D344" s="113"/>
      <c r="E344" s="113"/>
      <c r="F344" s="113"/>
    </row>
    <row r="345" spans="1:6" s="27" customFormat="1" ht="15.75" customHeight="1">
      <c r="A345" s="25" t="s">
        <v>3</v>
      </c>
      <c r="B345" s="25"/>
      <c r="C345" s="25"/>
      <c r="D345" s="25"/>
      <c r="E345" s="26"/>
      <c r="F345" s="25"/>
    </row>
    <row r="346" spans="1:6" s="31" customFormat="1" ht="15.75" customHeight="1">
      <c r="A346" s="883" t="s">
        <v>2769</v>
      </c>
      <c r="B346" s="783"/>
      <c r="C346" s="29"/>
      <c r="D346" s="29"/>
      <c r="E346" s="29"/>
      <c r="F346" s="29"/>
    </row>
    <row r="347" spans="1:6" ht="15.75" customHeight="1">
      <c r="A347" s="8" t="s">
        <v>36</v>
      </c>
      <c r="B347" s="51" t="s">
        <v>1716</v>
      </c>
      <c r="C347" s="33" t="s">
        <v>1</v>
      </c>
      <c r="D347" s="38" t="s">
        <v>3089</v>
      </c>
      <c r="E347" s="51" t="s">
        <v>1451</v>
      </c>
      <c r="F347" s="43" t="s">
        <v>1712</v>
      </c>
    </row>
    <row r="348" spans="1:6" ht="15.75" customHeight="1">
      <c r="A348" s="8" t="s">
        <v>37</v>
      </c>
      <c r="B348" s="51" t="s">
        <v>1719</v>
      </c>
      <c r="C348" s="33" t="s">
        <v>1</v>
      </c>
      <c r="D348" s="43" t="s">
        <v>3090</v>
      </c>
      <c r="E348" s="51" t="s">
        <v>1451</v>
      </c>
      <c r="F348" s="43" t="s">
        <v>3091</v>
      </c>
    </row>
    <row r="349" spans="1:6" ht="15.75" customHeight="1">
      <c r="A349" s="8" t="s">
        <v>38</v>
      </c>
      <c r="B349" s="59" t="s">
        <v>2497</v>
      </c>
      <c r="C349" s="59" t="s">
        <v>9</v>
      </c>
      <c r="D349" s="954" t="s">
        <v>2068</v>
      </c>
      <c r="E349" s="955" t="s">
        <v>849</v>
      </c>
      <c r="F349" s="956" t="s">
        <v>2069</v>
      </c>
    </row>
    <row r="350" spans="1:6" ht="15.75" customHeight="1">
      <c r="A350" s="8" t="s">
        <v>39</v>
      </c>
      <c r="B350" s="59" t="s">
        <v>2498</v>
      </c>
      <c r="C350" s="59" t="s">
        <v>9</v>
      </c>
      <c r="D350" s="954" t="s">
        <v>2068</v>
      </c>
      <c r="E350" s="955" t="s">
        <v>849</v>
      </c>
      <c r="F350" s="956" t="s">
        <v>2069</v>
      </c>
    </row>
    <row r="351" spans="1:6" ht="15.75" customHeight="1">
      <c r="A351" s="546" t="s">
        <v>73</v>
      </c>
      <c r="B351" s="547"/>
      <c r="C351" s="547"/>
      <c r="D351" s="757"/>
      <c r="E351" s="758"/>
      <c r="F351" s="547"/>
    </row>
    <row r="352" spans="1:6" ht="15.75" customHeight="1">
      <c r="A352" s="8" t="s">
        <v>41</v>
      </c>
      <c r="B352" s="120" t="s">
        <v>1861</v>
      </c>
      <c r="C352" s="889" t="s">
        <v>0</v>
      </c>
      <c r="D352" s="120" t="s">
        <v>1862</v>
      </c>
      <c r="E352" s="120" t="s">
        <v>1766</v>
      </c>
      <c r="F352" s="120" t="s">
        <v>1863</v>
      </c>
    </row>
    <row r="353" spans="1:12" ht="15.75" customHeight="1">
      <c r="A353" s="8" t="s">
        <v>40</v>
      </c>
      <c r="B353" s="120" t="s">
        <v>1864</v>
      </c>
      <c r="C353" s="889" t="s">
        <v>0</v>
      </c>
      <c r="D353" s="120" t="s">
        <v>1862</v>
      </c>
      <c r="E353" s="120" t="s">
        <v>1766</v>
      </c>
      <c r="F353" s="120" t="s">
        <v>1863</v>
      </c>
    </row>
    <row r="354" spans="1:12" s="41" customFormat="1" ht="15.75" customHeight="1">
      <c r="A354" s="156" t="s">
        <v>42</v>
      </c>
      <c r="B354" s="8" t="s">
        <v>2518</v>
      </c>
      <c r="C354" s="59" t="s">
        <v>2104</v>
      </c>
      <c r="D354" s="120"/>
      <c r="E354" s="120"/>
      <c r="F354" s="120"/>
    </row>
    <row r="355" spans="1:12" s="41" customFormat="1" ht="15.75" customHeight="1">
      <c r="A355" s="156" t="s">
        <v>43</v>
      </c>
      <c r="B355" s="8" t="s">
        <v>2518</v>
      </c>
      <c r="C355" s="59" t="s">
        <v>2104</v>
      </c>
      <c r="D355" s="120"/>
      <c r="E355" s="120"/>
      <c r="F355" s="120"/>
    </row>
    <row r="356" spans="1:12" s="31" customFormat="1" ht="15.75" customHeight="1">
      <c r="A356" s="883" t="s">
        <v>2770</v>
      </c>
      <c r="B356" s="783"/>
      <c r="C356" s="29"/>
      <c r="D356" s="29"/>
      <c r="E356" s="29"/>
      <c r="F356" s="29"/>
    </row>
    <row r="357" spans="1:12" ht="15.75" customHeight="1">
      <c r="A357" s="8" t="s">
        <v>36</v>
      </c>
      <c r="B357" s="59" t="s">
        <v>2341</v>
      </c>
      <c r="C357" s="59" t="s">
        <v>2002</v>
      </c>
      <c r="D357" s="59" t="s">
        <v>3437</v>
      </c>
      <c r="E357" s="59" t="s">
        <v>3226</v>
      </c>
      <c r="F357" s="59" t="s">
        <v>335</v>
      </c>
    </row>
    <row r="358" spans="1:12" ht="15.75" customHeight="1">
      <c r="A358" s="8" t="s">
        <v>37</v>
      </c>
      <c r="B358" s="59" t="s">
        <v>2342</v>
      </c>
      <c r="C358" s="59" t="s">
        <v>2002</v>
      </c>
      <c r="D358" s="59" t="s">
        <v>337</v>
      </c>
      <c r="E358" s="59" t="s">
        <v>3226</v>
      </c>
      <c r="F358" s="59" t="s">
        <v>338</v>
      </c>
    </row>
    <row r="359" spans="1:12" ht="15.75" customHeight="1">
      <c r="A359" s="8" t="s">
        <v>38</v>
      </c>
      <c r="B359" s="51" t="s">
        <v>1725</v>
      </c>
      <c r="C359" s="33" t="s">
        <v>1</v>
      </c>
      <c r="D359" s="43" t="s">
        <v>3092</v>
      </c>
      <c r="E359" s="51" t="s">
        <v>1451</v>
      </c>
      <c r="F359" s="43" t="s">
        <v>3093</v>
      </c>
    </row>
    <row r="360" spans="1:12" ht="15.75" customHeight="1">
      <c r="A360" s="8" t="s">
        <v>39</v>
      </c>
      <c r="B360" s="51" t="s">
        <v>1728</v>
      </c>
      <c r="C360" s="33" t="s">
        <v>1</v>
      </c>
      <c r="D360" s="43" t="s">
        <v>3094</v>
      </c>
      <c r="E360" s="51" t="s">
        <v>1451</v>
      </c>
      <c r="F360" s="43" t="s">
        <v>1718</v>
      </c>
    </row>
    <row r="361" spans="1:12" ht="15.75" customHeight="1">
      <c r="A361" s="546" t="s">
        <v>73</v>
      </c>
      <c r="B361" s="547"/>
      <c r="C361" s="547"/>
      <c r="D361" s="757"/>
      <c r="E361" s="758"/>
      <c r="F361" s="547"/>
    </row>
    <row r="362" spans="1:12" ht="15.75" customHeight="1">
      <c r="A362" s="8" t="s">
        <v>41</v>
      </c>
      <c r="B362" s="208" t="s">
        <v>3178</v>
      </c>
      <c r="C362" s="8" t="s">
        <v>66</v>
      </c>
      <c r="D362" s="234" t="s">
        <v>3179</v>
      </c>
      <c r="E362" s="210" t="s">
        <v>181</v>
      </c>
      <c r="F362" s="231" t="s">
        <v>3180</v>
      </c>
    </row>
    <row r="363" spans="1:12" ht="15.75" customHeight="1">
      <c r="A363" s="8" t="s">
        <v>40</v>
      </c>
      <c r="B363" s="208" t="s">
        <v>3181</v>
      </c>
      <c r="C363" s="8" t="s">
        <v>66</v>
      </c>
      <c r="D363" s="234" t="s">
        <v>3179</v>
      </c>
      <c r="E363" s="210" t="s">
        <v>181</v>
      </c>
      <c r="F363" s="231" t="s">
        <v>3180</v>
      </c>
    </row>
    <row r="364" spans="1:12" s="41" customFormat="1" ht="15.75" customHeight="1">
      <c r="A364" s="156" t="s">
        <v>42</v>
      </c>
      <c r="B364" s="59"/>
      <c r="C364" s="67" t="s">
        <v>2105</v>
      </c>
      <c r="D364" s="59"/>
      <c r="E364" s="59"/>
      <c r="F364" s="59"/>
    </row>
    <row r="365" spans="1:12" s="41" customFormat="1" ht="15.75" customHeight="1">
      <c r="A365" s="156" t="s">
        <v>43</v>
      </c>
      <c r="B365" s="59"/>
      <c r="C365" s="67" t="s">
        <v>2105</v>
      </c>
      <c r="D365" s="59"/>
      <c r="E365" s="59"/>
      <c r="F365" s="59"/>
    </row>
    <row r="366" spans="1:12" s="31" customFormat="1" ht="15.75" customHeight="1">
      <c r="A366" s="883" t="s">
        <v>2771</v>
      </c>
      <c r="B366" s="783"/>
      <c r="C366" s="29"/>
      <c r="D366" s="29"/>
      <c r="E366" s="29"/>
      <c r="F366" s="29"/>
    </row>
    <row r="367" spans="1:12" s="41" customFormat="1" ht="15.75" customHeight="1">
      <c r="A367" s="8" t="s">
        <v>36</v>
      </c>
      <c r="B367" s="82" t="s">
        <v>3236</v>
      </c>
      <c r="C367" s="82" t="s">
        <v>3192</v>
      </c>
      <c r="D367" s="82" t="s">
        <v>639</v>
      </c>
      <c r="E367" s="82" t="s">
        <v>3248</v>
      </c>
      <c r="F367" s="82" t="s">
        <v>638</v>
      </c>
      <c r="G367" s="5"/>
      <c r="H367" s="5"/>
      <c r="I367" s="5"/>
      <c r="J367" s="5"/>
      <c r="K367" s="5"/>
      <c r="L367" s="142"/>
    </row>
    <row r="368" spans="1:12" s="41" customFormat="1" ht="15.75" customHeight="1">
      <c r="A368" s="8" t="s">
        <v>37</v>
      </c>
      <c r="B368" s="82" t="s">
        <v>3237</v>
      </c>
      <c r="C368" s="82" t="s">
        <v>3192</v>
      </c>
      <c r="D368" s="82" t="s">
        <v>3206</v>
      </c>
      <c r="E368" s="82" t="s">
        <v>3248</v>
      </c>
      <c r="F368" s="82" t="s">
        <v>638</v>
      </c>
      <c r="G368" s="5"/>
      <c r="H368" s="5"/>
      <c r="I368" s="5"/>
      <c r="J368" s="5"/>
      <c r="K368" s="5"/>
      <c r="L368" s="142"/>
    </row>
    <row r="369" spans="1:12" s="41" customFormat="1" ht="15.75" customHeight="1">
      <c r="A369" s="8" t="s">
        <v>38</v>
      </c>
      <c r="B369" s="82" t="s">
        <v>3236</v>
      </c>
      <c r="C369" s="82" t="s">
        <v>3193</v>
      </c>
      <c r="D369" s="82" t="s">
        <v>639</v>
      </c>
      <c r="E369" s="82" t="s">
        <v>3248</v>
      </c>
      <c r="F369" s="82" t="s">
        <v>638</v>
      </c>
      <c r="G369" s="142"/>
      <c r="H369" s="142"/>
      <c r="I369" s="142"/>
      <c r="J369" s="142"/>
      <c r="K369" s="142"/>
      <c r="L369" s="142"/>
    </row>
    <row r="370" spans="1:12" s="41" customFormat="1" ht="15.75" customHeight="1">
      <c r="A370" s="8" t="s">
        <v>39</v>
      </c>
      <c r="B370" s="82" t="s">
        <v>3237</v>
      </c>
      <c r="C370" s="82" t="s">
        <v>3193</v>
      </c>
      <c r="D370" s="82" t="s">
        <v>3206</v>
      </c>
      <c r="E370" s="82" t="s">
        <v>3248</v>
      </c>
      <c r="F370" s="82" t="s">
        <v>638</v>
      </c>
      <c r="G370" s="142"/>
      <c r="H370" s="142"/>
      <c r="I370" s="142"/>
      <c r="J370" s="142"/>
      <c r="K370" s="142"/>
      <c r="L370" s="142"/>
    </row>
    <row r="371" spans="1:12" ht="15.75" customHeight="1">
      <c r="A371" s="546" t="s">
        <v>73</v>
      </c>
      <c r="B371" s="547"/>
      <c r="C371" s="547"/>
      <c r="D371" s="757"/>
      <c r="E371" s="758"/>
      <c r="F371" s="547"/>
    </row>
    <row r="372" spans="1:12" ht="15.75" customHeight="1">
      <c r="A372" s="8" t="s">
        <v>41</v>
      </c>
      <c r="B372" s="59" t="s">
        <v>2157</v>
      </c>
      <c r="C372" s="59" t="s">
        <v>2006</v>
      </c>
      <c r="D372" s="40"/>
      <c r="E372" s="67" t="s">
        <v>3246</v>
      </c>
      <c r="F372" s="159"/>
    </row>
    <row r="373" spans="1:12" ht="15.75" customHeight="1">
      <c r="A373" s="8" t="s">
        <v>40</v>
      </c>
      <c r="B373" s="59" t="s">
        <v>2157</v>
      </c>
      <c r="C373" s="59" t="s">
        <v>2006</v>
      </c>
      <c r="D373" s="40"/>
      <c r="E373" s="67" t="s">
        <v>3246</v>
      </c>
      <c r="F373" s="159"/>
    </row>
    <row r="374" spans="1:12" ht="15.75" customHeight="1">
      <c r="A374" s="156" t="s">
        <v>42</v>
      </c>
      <c r="B374" s="120" t="s">
        <v>2520</v>
      </c>
      <c r="C374" s="889" t="s">
        <v>2102</v>
      </c>
      <c r="D374" s="795"/>
      <c r="E374" s="79"/>
      <c r="F374" s="40"/>
    </row>
    <row r="375" spans="1:12" ht="15.75" customHeight="1">
      <c r="A375" s="156" t="s">
        <v>43</v>
      </c>
      <c r="B375" s="120" t="s">
        <v>2520</v>
      </c>
      <c r="C375" s="889" t="s">
        <v>2102</v>
      </c>
      <c r="D375" s="795"/>
      <c r="E375" s="79"/>
      <c r="F375" s="40"/>
    </row>
    <row r="376" spans="1:12" s="31" customFormat="1" ht="15.75" customHeight="1">
      <c r="A376" s="961" t="s">
        <v>2772</v>
      </c>
      <c r="B376" s="783"/>
      <c r="C376" s="29"/>
      <c r="D376" s="29"/>
      <c r="E376" s="29"/>
      <c r="F376" s="29"/>
    </row>
    <row r="377" spans="1:12" ht="15.75" customHeight="1">
      <c r="A377" s="8" t="s">
        <v>36</v>
      </c>
      <c r="B377" s="59" t="s">
        <v>2343</v>
      </c>
      <c r="C377" s="59" t="s">
        <v>2002</v>
      </c>
      <c r="D377" s="59" t="s">
        <v>337</v>
      </c>
      <c r="E377" s="59" t="s">
        <v>3226</v>
      </c>
      <c r="F377" s="59" t="s">
        <v>338</v>
      </c>
    </row>
    <row r="378" spans="1:12" ht="15.75" customHeight="1">
      <c r="A378" s="8" t="s">
        <v>37</v>
      </c>
      <c r="B378" s="59" t="s">
        <v>2344</v>
      </c>
      <c r="C378" s="59" t="s">
        <v>2002</v>
      </c>
      <c r="D378" s="959" t="s">
        <v>341</v>
      </c>
      <c r="E378" s="59" t="s">
        <v>3226</v>
      </c>
      <c r="F378" s="59" t="s">
        <v>342</v>
      </c>
    </row>
    <row r="379" spans="1:12" ht="15.75" customHeight="1">
      <c r="A379" s="8" t="s">
        <v>38</v>
      </c>
      <c r="B379" s="59"/>
      <c r="C379" s="67" t="s">
        <v>2105</v>
      </c>
      <c r="D379" s="59"/>
      <c r="E379" s="59"/>
      <c r="F379" s="59"/>
    </row>
    <row r="380" spans="1:12" ht="15.75" customHeight="1">
      <c r="A380" s="8" t="s">
        <v>39</v>
      </c>
      <c r="B380" s="59"/>
      <c r="C380" s="67" t="s">
        <v>2105</v>
      </c>
      <c r="D380" s="59"/>
      <c r="E380" s="59"/>
      <c r="F380" s="59"/>
    </row>
    <row r="381" spans="1:12" ht="15.75" customHeight="1">
      <c r="A381" s="546" t="s">
        <v>73</v>
      </c>
      <c r="B381" s="547"/>
      <c r="C381" s="547"/>
      <c r="D381" s="757"/>
      <c r="E381" s="758"/>
      <c r="F381" s="547"/>
    </row>
    <row r="382" spans="1:12" ht="15.75" customHeight="1">
      <c r="A382" s="8" t="s">
        <v>41</v>
      </c>
      <c r="B382" s="40" t="s">
        <v>3155</v>
      </c>
      <c r="C382" s="40" t="s">
        <v>3147</v>
      </c>
      <c r="D382" s="42" t="s">
        <v>3157</v>
      </c>
      <c r="E382" s="79" t="s">
        <v>3242</v>
      </c>
      <c r="F382" s="42" t="s">
        <v>3159</v>
      </c>
    </row>
    <row r="383" spans="1:12" ht="15.75" customHeight="1">
      <c r="A383" s="8" t="s">
        <v>40</v>
      </c>
      <c r="B383" s="40" t="s">
        <v>3156</v>
      </c>
      <c r="C383" s="40" t="s">
        <v>3147</v>
      </c>
      <c r="D383" s="42" t="s">
        <v>3158</v>
      </c>
      <c r="E383" s="79" t="s">
        <v>3242</v>
      </c>
      <c r="F383" s="42" t="s">
        <v>3160</v>
      </c>
    </row>
    <row r="384" spans="1:12" s="41" customFormat="1" ht="15.75" customHeight="1">
      <c r="A384" s="156" t="s">
        <v>42</v>
      </c>
      <c r="B384" s="40" t="s">
        <v>3155</v>
      </c>
      <c r="C384" s="40" t="s">
        <v>3148</v>
      </c>
      <c r="D384" s="42" t="s">
        <v>3157</v>
      </c>
      <c r="E384" s="79" t="s">
        <v>3242</v>
      </c>
      <c r="F384" s="42" t="s">
        <v>3159</v>
      </c>
    </row>
    <row r="385" spans="1:8" s="41" customFormat="1" ht="15.75" customHeight="1">
      <c r="A385" s="156" t="s">
        <v>43</v>
      </c>
      <c r="B385" s="40" t="s">
        <v>3156</v>
      </c>
      <c r="C385" s="40" t="s">
        <v>3148</v>
      </c>
      <c r="D385" s="42" t="s">
        <v>3158</v>
      </c>
      <c r="E385" s="79" t="s">
        <v>3242</v>
      </c>
      <c r="F385" s="42" t="s">
        <v>3160</v>
      </c>
    </row>
    <row r="386" spans="1:8" s="31" customFormat="1" ht="15.75" customHeight="1">
      <c r="A386" s="961" t="s">
        <v>2773</v>
      </c>
      <c r="B386" s="783"/>
      <c r="C386" s="29"/>
      <c r="D386" s="29"/>
      <c r="E386" s="29"/>
      <c r="F386" s="29"/>
    </row>
    <row r="387" spans="1:8" ht="15.75" customHeight="1">
      <c r="A387" s="8" t="s">
        <v>36</v>
      </c>
      <c r="B387" s="59"/>
      <c r="C387" s="67" t="s">
        <v>2105</v>
      </c>
      <c r="D387" s="59"/>
      <c r="E387" s="67"/>
      <c r="F387" s="8"/>
    </row>
    <row r="388" spans="1:8" ht="15.75" customHeight="1">
      <c r="A388" s="8" t="s">
        <v>37</v>
      </c>
      <c r="B388" s="59"/>
      <c r="C388" s="67" t="s">
        <v>2105</v>
      </c>
      <c r="D388" s="59"/>
      <c r="E388" s="67"/>
      <c r="F388" s="8"/>
    </row>
    <row r="389" spans="1:8" ht="15.75" customHeight="1">
      <c r="A389" s="8" t="s">
        <v>38</v>
      </c>
      <c r="B389" s="51" t="s">
        <v>1731</v>
      </c>
      <c r="C389" s="33" t="s">
        <v>1</v>
      </c>
      <c r="D389" s="810" t="s">
        <v>3095</v>
      </c>
      <c r="E389" s="51" t="s">
        <v>1457</v>
      </c>
      <c r="F389" s="33" t="s">
        <v>3096</v>
      </c>
    </row>
    <row r="390" spans="1:8" ht="15.75" customHeight="1">
      <c r="A390" s="8" t="s">
        <v>39</v>
      </c>
      <c r="B390" s="51" t="s">
        <v>1734</v>
      </c>
      <c r="C390" s="33" t="s">
        <v>1</v>
      </c>
      <c r="D390" s="810" t="s">
        <v>3095</v>
      </c>
      <c r="E390" s="51" t="s">
        <v>1457</v>
      </c>
      <c r="F390" s="33" t="s">
        <v>3097</v>
      </c>
    </row>
    <row r="391" spans="1:8" ht="15.75" customHeight="1">
      <c r="A391" s="546" t="s">
        <v>73</v>
      </c>
      <c r="B391" s="547"/>
      <c r="C391" s="547"/>
      <c r="D391" s="757"/>
      <c r="E391" s="758"/>
      <c r="F391" s="547"/>
    </row>
    <row r="392" spans="1:8" s="145" customFormat="1">
      <c r="A392" s="37" t="s">
        <v>41</v>
      </c>
      <c r="B392" s="156" t="s">
        <v>2158</v>
      </c>
      <c r="C392" s="59" t="s">
        <v>2004</v>
      </c>
      <c r="D392" s="40"/>
      <c r="E392" s="773" t="s">
        <v>1434</v>
      </c>
      <c r="F392" s="82"/>
      <c r="G392" s="12"/>
      <c r="H392" s="12"/>
    </row>
    <row r="393" spans="1:8" s="145" customFormat="1">
      <c r="A393" s="37" t="s">
        <v>40</v>
      </c>
      <c r="B393" s="156" t="s">
        <v>2158</v>
      </c>
      <c r="C393" s="59" t="s">
        <v>2004</v>
      </c>
      <c r="D393" s="40"/>
      <c r="E393" s="773" t="s">
        <v>1434</v>
      </c>
      <c r="F393" s="82"/>
      <c r="G393" s="12"/>
      <c r="H393" s="12"/>
    </row>
    <row r="394" spans="1:8" s="41" customFormat="1" ht="15.75" customHeight="1">
      <c r="A394" s="156" t="s">
        <v>42</v>
      </c>
      <c r="B394" s="8" t="s">
        <v>2519</v>
      </c>
      <c r="C394" s="8" t="s">
        <v>2100</v>
      </c>
      <c r="D394" s="82"/>
      <c r="E394" s="82"/>
      <c r="F394" s="82"/>
      <c r="G394" s="5"/>
      <c r="H394" s="5"/>
    </row>
    <row r="395" spans="1:8" s="41" customFormat="1" ht="15.75" customHeight="1">
      <c r="A395" s="156" t="s">
        <v>43</v>
      </c>
      <c r="B395" s="8" t="s">
        <v>2519</v>
      </c>
      <c r="C395" s="8" t="s">
        <v>2100</v>
      </c>
      <c r="D395" s="120"/>
      <c r="E395" s="120"/>
      <c r="F395" s="120"/>
      <c r="G395" s="5"/>
      <c r="H395" s="5"/>
    </row>
    <row r="396" spans="1:8" s="2" customFormat="1" ht="15.75" customHeight="1">
      <c r="A396" s="113" t="s">
        <v>24</v>
      </c>
      <c r="B396" s="113"/>
      <c r="C396" s="113"/>
      <c r="D396" s="113"/>
      <c r="E396" s="113"/>
      <c r="F396" s="113"/>
    </row>
    <row r="397" spans="1:8" s="27" customFormat="1" ht="15.75" customHeight="1">
      <c r="A397" s="25" t="s">
        <v>3</v>
      </c>
      <c r="B397" s="25"/>
      <c r="C397" s="25"/>
      <c r="D397" s="25"/>
      <c r="E397" s="26"/>
      <c r="F397" s="25"/>
    </row>
    <row r="398" spans="1:8" s="31" customFormat="1" ht="15.75" customHeight="1">
      <c r="A398" s="883" t="s">
        <v>2774</v>
      </c>
      <c r="B398" s="783"/>
      <c r="C398" s="29"/>
      <c r="D398" s="29"/>
      <c r="E398" s="29"/>
      <c r="F398" s="29"/>
    </row>
    <row r="399" spans="1:8" ht="15.75" customHeight="1">
      <c r="A399" s="8" t="s">
        <v>36</v>
      </c>
      <c r="B399" s="1045"/>
      <c r="C399" s="1045"/>
      <c r="D399" s="1045"/>
      <c r="E399" s="1045"/>
      <c r="F399" s="1045"/>
    </row>
    <row r="400" spans="1:8" ht="15.75" customHeight="1">
      <c r="A400" s="8" t="s">
        <v>37</v>
      </c>
      <c r="B400" s="1045"/>
      <c r="C400" s="1045"/>
      <c r="D400" s="1045"/>
      <c r="E400" s="1045"/>
      <c r="F400" s="1045"/>
    </row>
    <row r="401" spans="1:6" ht="12.95" customHeight="1">
      <c r="A401" s="8" t="s">
        <v>38</v>
      </c>
      <c r="B401" s="1045"/>
      <c r="C401" s="1045"/>
      <c r="D401" s="1045"/>
      <c r="E401" s="1045"/>
      <c r="F401" s="1045"/>
    </row>
    <row r="402" spans="1:6" ht="15.75" customHeight="1">
      <c r="A402" s="8" t="s">
        <v>39</v>
      </c>
      <c r="B402" s="1045"/>
      <c r="C402" s="1045"/>
      <c r="D402" s="1045"/>
      <c r="E402" s="1045"/>
      <c r="F402" s="1045"/>
    </row>
    <row r="403" spans="1:6" ht="15.75" customHeight="1">
      <c r="A403" s="148" t="s">
        <v>73</v>
      </c>
      <c r="B403" s="1045"/>
      <c r="C403" s="1045"/>
      <c r="D403" s="1045"/>
      <c r="E403" s="1045"/>
      <c r="F403" s="1045"/>
    </row>
    <row r="404" spans="1:6" ht="15.75" customHeight="1">
      <c r="A404" s="8" t="s">
        <v>41</v>
      </c>
      <c r="B404" s="1045"/>
      <c r="C404" s="1045"/>
      <c r="D404" s="1045"/>
      <c r="E404" s="1045"/>
      <c r="F404" s="1045"/>
    </row>
    <row r="405" spans="1:6" ht="15.75" customHeight="1">
      <c r="A405" s="8" t="s">
        <v>40</v>
      </c>
      <c r="B405" s="1045"/>
      <c r="C405" s="1045"/>
      <c r="D405" s="1045"/>
      <c r="E405" s="1045"/>
      <c r="F405" s="1045"/>
    </row>
    <row r="406" spans="1:6" s="41" customFormat="1" ht="15.75" customHeight="1">
      <c r="A406" s="156" t="s">
        <v>42</v>
      </c>
      <c r="B406" s="1045"/>
      <c r="C406" s="1045"/>
      <c r="D406" s="1045"/>
      <c r="E406" s="1045"/>
      <c r="F406" s="1045"/>
    </row>
    <row r="407" spans="1:6" s="41" customFormat="1" ht="15.75" customHeight="1">
      <c r="A407" s="156" t="s">
        <v>43</v>
      </c>
      <c r="B407" s="1045"/>
      <c r="C407" s="1045"/>
      <c r="D407" s="1045"/>
      <c r="E407" s="1045"/>
      <c r="F407" s="1045"/>
    </row>
    <row r="408" spans="1:6" s="31" customFormat="1" ht="15.75" customHeight="1">
      <c r="A408" s="883" t="s">
        <v>2775</v>
      </c>
      <c r="B408" s="783"/>
      <c r="C408" s="29"/>
      <c r="D408" s="29"/>
      <c r="E408" s="29"/>
      <c r="F408" s="29"/>
    </row>
    <row r="409" spans="1:6" ht="15.75" customHeight="1">
      <c r="A409" s="8" t="s">
        <v>36</v>
      </c>
      <c r="B409" s="59"/>
      <c r="C409" s="67" t="s">
        <v>2105</v>
      </c>
      <c r="D409" s="59"/>
      <c r="E409" s="67"/>
      <c r="F409" s="8"/>
    </row>
    <row r="410" spans="1:6" ht="15.75" customHeight="1">
      <c r="A410" s="8" t="s">
        <v>37</v>
      </c>
      <c r="B410" s="59" t="s">
        <v>2345</v>
      </c>
      <c r="C410" s="59" t="s">
        <v>2002</v>
      </c>
      <c r="D410" s="59" t="s">
        <v>344</v>
      </c>
      <c r="E410" s="59" t="s">
        <v>3226</v>
      </c>
      <c r="F410" s="59" t="s">
        <v>345</v>
      </c>
    </row>
    <row r="411" spans="1:6">
      <c r="A411" s="8" t="s">
        <v>38</v>
      </c>
      <c r="B411" s="51" t="s">
        <v>1740</v>
      </c>
      <c r="C411" s="33" t="s">
        <v>1</v>
      </c>
      <c r="D411" s="33" t="s">
        <v>3098</v>
      </c>
      <c r="E411" s="51" t="s">
        <v>1434</v>
      </c>
      <c r="F411" s="33" t="s">
        <v>3099</v>
      </c>
    </row>
    <row r="412" spans="1:6" ht="15.75" customHeight="1">
      <c r="A412" s="8" t="s">
        <v>39</v>
      </c>
      <c r="B412" s="51" t="s">
        <v>1743</v>
      </c>
      <c r="C412" s="33" t="s">
        <v>1</v>
      </c>
      <c r="D412" s="33" t="s">
        <v>3100</v>
      </c>
      <c r="E412" s="51" t="s">
        <v>1434</v>
      </c>
      <c r="F412" s="33" t="s">
        <v>3101</v>
      </c>
    </row>
    <row r="413" spans="1:6" ht="15.75" customHeight="1">
      <c r="A413" s="546" t="s">
        <v>73</v>
      </c>
      <c r="B413" s="547"/>
      <c r="C413" s="547"/>
      <c r="D413" s="757"/>
      <c r="E413" s="758"/>
      <c r="F413" s="547"/>
    </row>
    <row r="414" spans="1:6" ht="15.75" customHeight="1">
      <c r="A414" s="8" t="s">
        <v>41</v>
      </c>
      <c r="B414" s="59" t="s">
        <v>3227</v>
      </c>
      <c r="C414" s="59" t="s">
        <v>9</v>
      </c>
      <c r="D414" s="954" t="s">
        <v>2072</v>
      </c>
      <c r="E414" s="955" t="s">
        <v>849</v>
      </c>
      <c r="F414" s="956" t="s">
        <v>3217</v>
      </c>
    </row>
    <row r="415" spans="1:6" ht="15.75" customHeight="1">
      <c r="A415" s="8" t="s">
        <v>40</v>
      </c>
      <c r="B415" s="59" t="s">
        <v>3228</v>
      </c>
      <c r="C415" s="59" t="s">
        <v>9</v>
      </c>
      <c r="D415" s="954" t="s">
        <v>2072</v>
      </c>
      <c r="E415" s="955" t="s">
        <v>849</v>
      </c>
      <c r="F415" s="956" t="s">
        <v>3217</v>
      </c>
    </row>
    <row r="416" spans="1:6" ht="15.75" customHeight="1">
      <c r="A416" s="8" t="s">
        <v>42</v>
      </c>
      <c r="B416" s="59"/>
      <c r="C416" s="67" t="s">
        <v>2105</v>
      </c>
      <c r="D416" s="59"/>
      <c r="E416" s="59"/>
      <c r="F416" s="59" t="s">
        <v>342</v>
      </c>
    </row>
    <row r="417" spans="1:13" ht="15.75" customHeight="1">
      <c r="A417" s="8" t="s">
        <v>43</v>
      </c>
      <c r="B417" s="59"/>
      <c r="C417" s="67" t="s">
        <v>2105</v>
      </c>
      <c r="D417" s="59"/>
      <c r="E417" s="59"/>
      <c r="F417" s="59"/>
    </row>
    <row r="418" spans="1:13" s="31" customFormat="1" ht="15.75" customHeight="1">
      <c r="A418" s="883" t="s">
        <v>2776</v>
      </c>
      <c r="B418" s="783"/>
      <c r="C418" s="29"/>
      <c r="D418" s="29"/>
      <c r="E418" s="29"/>
      <c r="F418" s="29"/>
    </row>
    <row r="419" spans="1:13" s="41" customFormat="1" ht="15.75" customHeight="1">
      <c r="A419" s="8" t="s">
        <v>36</v>
      </c>
      <c r="B419" s="51" t="s">
        <v>1750</v>
      </c>
      <c r="C419" s="33" t="s">
        <v>1</v>
      </c>
      <c r="D419" s="38" t="s">
        <v>3102</v>
      </c>
      <c r="E419" s="51" t="s">
        <v>1451</v>
      </c>
      <c r="F419" s="43" t="s">
        <v>3103</v>
      </c>
    </row>
    <row r="420" spans="1:13" s="41" customFormat="1" ht="15.75" customHeight="1">
      <c r="A420" s="8" t="s">
        <v>37</v>
      </c>
      <c r="B420" s="51" t="s">
        <v>1753</v>
      </c>
      <c r="C420" s="33" t="s">
        <v>1</v>
      </c>
      <c r="D420" s="43" t="s">
        <v>3104</v>
      </c>
      <c r="E420" s="51" t="s">
        <v>1451</v>
      </c>
      <c r="F420" s="43" t="s">
        <v>3105</v>
      </c>
      <c r="G420" s="5"/>
    </row>
    <row r="421" spans="1:13" s="41" customFormat="1" ht="15.75" customHeight="1">
      <c r="A421" s="8" t="s">
        <v>38</v>
      </c>
      <c r="B421" s="208" t="s">
        <v>3182</v>
      </c>
      <c r="C421" s="8" t="s">
        <v>66</v>
      </c>
      <c r="D421" s="234" t="s">
        <v>818</v>
      </c>
      <c r="E421" s="210" t="s">
        <v>181</v>
      </c>
      <c r="F421" s="234" t="s">
        <v>302</v>
      </c>
      <c r="G421" s="5"/>
    </row>
    <row r="422" spans="1:13" s="41" customFormat="1" ht="15.75" customHeight="1">
      <c r="A422" s="8" t="s">
        <v>39</v>
      </c>
      <c r="B422" s="208" t="s">
        <v>3183</v>
      </c>
      <c r="C422" s="8" t="s">
        <v>66</v>
      </c>
      <c r="D422" s="234" t="s">
        <v>818</v>
      </c>
      <c r="E422" s="210" t="s">
        <v>181</v>
      </c>
      <c r="F422" s="234" t="s">
        <v>302</v>
      </c>
      <c r="G422" s="5"/>
    </row>
    <row r="423" spans="1:13" ht="15.75" customHeight="1">
      <c r="A423" s="546" t="s">
        <v>73</v>
      </c>
      <c r="B423" s="547"/>
      <c r="C423" s="547"/>
      <c r="D423" s="757"/>
      <c r="E423" s="758"/>
      <c r="F423" s="547"/>
    </row>
    <row r="424" spans="1:13" ht="15.75" customHeight="1">
      <c r="A424" s="8" t="s">
        <v>41</v>
      </c>
      <c r="B424" s="59" t="s">
        <v>2157</v>
      </c>
      <c r="C424" s="59" t="s">
        <v>2006</v>
      </c>
      <c r="D424" s="40"/>
      <c r="E424" s="67" t="s">
        <v>3246</v>
      </c>
      <c r="F424" s="120"/>
      <c r="G424" s="142"/>
      <c r="H424" s="142"/>
      <c r="I424" s="142"/>
      <c r="J424" s="142"/>
      <c r="K424" s="142"/>
      <c r="L424" s="142"/>
      <c r="M424" s="41"/>
    </row>
    <row r="425" spans="1:13" ht="15.75" customHeight="1">
      <c r="A425" s="8" t="s">
        <v>40</v>
      </c>
      <c r="B425" s="59" t="s">
        <v>2157</v>
      </c>
      <c r="C425" s="59" t="s">
        <v>2006</v>
      </c>
      <c r="D425" s="40"/>
      <c r="E425" s="67" t="s">
        <v>3246</v>
      </c>
      <c r="F425" s="120"/>
      <c r="G425" s="142"/>
      <c r="H425" s="142"/>
      <c r="I425" s="142"/>
      <c r="J425" s="142"/>
      <c r="K425" s="142"/>
      <c r="L425" s="142"/>
      <c r="M425" s="41"/>
    </row>
    <row r="426" spans="1:13" s="41" customFormat="1" ht="15.75" customHeight="1">
      <c r="A426" s="156" t="s">
        <v>42</v>
      </c>
      <c r="B426" s="120" t="s">
        <v>2520</v>
      </c>
      <c r="C426" s="889" t="s">
        <v>2102</v>
      </c>
      <c r="D426" s="160"/>
      <c r="E426" s="160"/>
      <c r="F426" s="160"/>
      <c r="G426" s="142"/>
      <c r="H426" s="142"/>
      <c r="I426" s="142"/>
      <c r="J426" s="142"/>
      <c r="K426" s="142"/>
      <c r="L426" s="142"/>
    </row>
    <row r="427" spans="1:13" s="41" customFormat="1" ht="15.75" customHeight="1">
      <c r="A427" s="156" t="s">
        <v>43</v>
      </c>
      <c r="B427" s="120" t="s">
        <v>2520</v>
      </c>
      <c r="C427" s="889" t="s">
        <v>2102</v>
      </c>
      <c r="D427" s="120"/>
      <c r="E427" s="120"/>
      <c r="F427" s="120"/>
      <c r="G427" s="142"/>
      <c r="H427" s="142"/>
      <c r="I427" s="142"/>
      <c r="J427" s="142"/>
      <c r="K427" s="142"/>
      <c r="L427" s="142"/>
    </row>
    <row r="428" spans="1:13" s="31" customFormat="1" ht="15.75" customHeight="1">
      <c r="A428" s="883" t="s">
        <v>2777</v>
      </c>
      <c r="B428" s="783"/>
      <c r="C428" s="29"/>
      <c r="D428" s="29"/>
      <c r="E428" s="29"/>
      <c r="F428" s="29"/>
    </row>
    <row r="429" spans="1:13" ht="15.75" customHeight="1">
      <c r="A429" s="8" t="s">
        <v>36</v>
      </c>
      <c r="B429" s="51" t="s">
        <v>1865</v>
      </c>
      <c r="C429" s="51" t="s">
        <v>0</v>
      </c>
      <c r="D429" s="51" t="s">
        <v>1866</v>
      </c>
      <c r="E429" s="51" t="s">
        <v>1766</v>
      </c>
      <c r="F429" s="51"/>
    </row>
    <row r="430" spans="1:13" ht="15.75" customHeight="1">
      <c r="A430" s="8" t="s">
        <v>37</v>
      </c>
      <c r="B430" s="51" t="s">
        <v>1867</v>
      </c>
      <c r="C430" s="51" t="s">
        <v>0</v>
      </c>
      <c r="D430" s="51" t="s">
        <v>1869</v>
      </c>
      <c r="E430" s="51" t="s">
        <v>1766</v>
      </c>
      <c r="F430" s="51"/>
    </row>
    <row r="431" spans="1:13" ht="15.75" customHeight="1">
      <c r="A431" s="8" t="s">
        <v>38</v>
      </c>
      <c r="B431" s="51" t="s">
        <v>2521</v>
      </c>
      <c r="C431" s="33" t="s">
        <v>1</v>
      </c>
      <c r="D431" s="38" t="s">
        <v>3106</v>
      </c>
      <c r="E431" s="51" t="s">
        <v>1457</v>
      </c>
      <c r="F431" s="43" t="s">
        <v>1706</v>
      </c>
    </row>
    <row r="432" spans="1:13" ht="15.75" customHeight="1">
      <c r="A432" s="8" t="s">
        <v>39</v>
      </c>
      <c r="B432" s="51" t="s">
        <v>2522</v>
      </c>
      <c r="C432" s="33" t="s">
        <v>1</v>
      </c>
      <c r="D432" s="43" t="s">
        <v>3107</v>
      </c>
      <c r="E432" s="51" t="s">
        <v>1457</v>
      </c>
      <c r="F432" s="43" t="s">
        <v>1706</v>
      </c>
    </row>
    <row r="433" spans="1:9" ht="15.75" customHeight="1">
      <c r="A433" s="546" t="s">
        <v>73</v>
      </c>
      <c r="B433" s="547"/>
      <c r="C433" s="547"/>
      <c r="D433" s="757"/>
      <c r="E433" s="758"/>
      <c r="F433" s="547"/>
    </row>
    <row r="434" spans="1:9" ht="15.6" customHeight="1">
      <c r="A434" s="8" t="s">
        <v>41</v>
      </c>
      <c r="B434" s="79" t="s">
        <v>3238</v>
      </c>
      <c r="C434" s="40" t="s">
        <v>3190</v>
      </c>
      <c r="D434" s="42" t="s">
        <v>3208</v>
      </c>
      <c r="E434" s="79" t="s">
        <v>3249</v>
      </c>
      <c r="F434" s="42" t="s">
        <v>3210</v>
      </c>
    </row>
    <row r="435" spans="1:9" ht="15.6" customHeight="1">
      <c r="A435" s="8" t="s">
        <v>40</v>
      </c>
      <c r="B435" s="79" t="s">
        <v>3239</v>
      </c>
      <c r="C435" s="79" t="s">
        <v>3190</v>
      </c>
      <c r="D435" s="42" t="s">
        <v>3209</v>
      </c>
      <c r="E435" s="79" t="s">
        <v>3249</v>
      </c>
      <c r="F435" s="42" t="s">
        <v>3211</v>
      </c>
    </row>
    <row r="436" spans="1:9" s="41" customFormat="1" ht="15.6" customHeight="1">
      <c r="A436" s="156" t="s">
        <v>42</v>
      </c>
      <c r="B436" s="79" t="s">
        <v>3238</v>
      </c>
      <c r="C436" s="40" t="s">
        <v>3207</v>
      </c>
      <c r="D436" s="42" t="s">
        <v>3208</v>
      </c>
      <c r="E436" s="79" t="s">
        <v>3249</v>
      </c>
      <c r="F436" s="42" t="s">
        <v>3210</v>
      </c>
    </row>
    <row r="437" spans="1:9" s="41" customFormat="1" ht="15.6" customHeight="1">
      <c r="A437" s="156" t="s">
        <v>43</v>
      </c>
      <c r="B437" s="79" t="s">
        <v>3239</v>
      </c>
      <c r="C437" s="40" t="s">
        <v>3207</v>
      </c>
      <c r="D437" s="42" t="s">
        <v>3209</v>
      </c>
      <c r="E437" s="79" t="s">
        <v>3249</v>
      </c>
      <c r="F437" s="42" t="s">
        <v>3211</v>
      </c>
    </row>
    <row r="438" spans="1:9" s="31" customFormat="1" ht="15.75" customHeight="1">
      <c r="A438" s="883" t="s">
        <v>2778</v>
      </c>
      <c r="B438" s="783"/>
      <c r="C438" s="29"/>
      <c r="D438" s="29"/>
      <c r="E438" s="29"/>
      <c r="F438" s="29"/>
    </row>
    <row r="439" spans="1:9" ht="15.6" customHeight="1">
      <c r="A439" s="8" t="s">
        <v>36</v>
      </c>
      <c r="B439" s="156"/>
      <c r="C439" s="67" t="s">
        <v>2105</v>
      </c>
      <c r="D439" s="40"/>
      <c r="E439" s="773"/>
      <c r="F439" s="120"/>
      <c r="G439" s="70"/>
      <c r="H439" s="70"/>
      <c r="I439" s="70"/>
    </row>
    <row r="440" spans="1:9" ht="15.6" customHeight="1">
      <c r="A440" s="8" t="s">
        <v>37</v>
      </c>
      <c r="B440" s="948" t="s">
        <v>3161</v>
      </c>
      <c r="C440" s="949" t="s">
        <v>5</v>
      </c>
      <c r="D440" s="959" t="s">
        <v>1376</v>
      </c>
      <c r="E440" s="950" t="s">
        <v>2529</v>
      </c>
      <c r="F440" s="949" t="s">
        <v>3162</v>
      </c>
      <c r="G440" s="70"/>
      <c r="H440" s="70"/>
      <c r="I440" s="70"/>
    </row>
    <row r="441" spans="1:9" ht="15.6" customHeight="1">
      <c r="A441" s="8" t="s">
        <v>38</v>
      </c>
      <c r="B441" s="51" t="s">
        <v>3108</v>
      </c>
      <c r="C441" s="33" t="s">
        <v>1</v>
      </c>
      <c r="D441" s="38" t="s">
        <v>3109</v>
      </c>
      <c r="E441" s="51" t="s">
        <v>1457</v>
      </c>
      <c r="F441" s="43" t="s">
        <v>3110</v>
      </c>
    </row>
    <row r="442" spans="1:9" ht="15.6" customHeight="1">
      <c r="A442" s="8" t="s">
        <v>39</v>
      </c>
      <c r="B442" s="51" t="s">
        <v>3111</v>
      </c>
      <c r="C442" s="33" t="s">
        <v>1</v>
      </c>
      <c r="D442" s="43" t="s">
        <v>3112</v>
      </c>
      <c r="E442" s="51" t="s">
        <v>1457</v>
      </c>
      <c r="F442" s="43" t="s">
        <v>1709</v>
      </c>
    </row>
    <row r="443" spans="1:9" ht="15.6" customHeight="1">
      <c r="A443" s="546" t="s">
        <v>73</v>
      </c>
      <c r="B443" s="547"/>
      <c r="C443" s="547"/>
      <c r="D443" s="757"/>
      <c r="E443" s="758"/>
      <c r="F443" s="547"/>
    </row>
    <row r="444" spans="1:9" s="41" customFormat="1" ht="15.6" customHeight="1">
      <c r="A444" s="8" t="s">
        <v>41</v>
      </c>
      <c r="B444" s="156" t="s">
        <v>2158</v>
      </c>
      <c r="C444" s="59" t="s">
        <v>2004</v>
      </c>
      <c r="D444" s="40"/>
      <c r="E444" s="773" t="s">
        <v>1434</v>
      </c>
      <c r="F444" s="59"/>
    </row>
    <row r="445" spans="1:9" s="41" customFormat="1" ht="15.6" customHeight="1">
      <c r="A445" s="8" t="s">
        <v>40</v>
      </c>
      <c r="B445" s="156" t="s">
        <v>2158</v>
      </c>
      <c r="C445" s="59" t="s">
        <v>2004</v>
      </c>
      <c r="D445" s="40"/>
      <c r="E445" s="773" t="s">
        <v>1434</v>
      </c>
      <c r="F445" s="59"/>
    </row>
    <row r="446" spans="1:9" s="41" customFormat="1" ht="15.6" customHeight="1">
      <c r="A446" s="156" t="s">
        <v>42</v>
      </c>
      <c r="B446" s="8" t="s">
        <v>2519</v>
      </c>
      <c r="C446" s="8" t="s">
        <v>2100</v>
      </c>
      <c r="D446" s="120"/>
      <c r="E446" s="120"/>
      <c r="F446" s="120"/>
      <c r="G446" s="145"/>
    </row>
    <row r="447" spans="1:9" s="41" customFormat="1" ht="15.6" customHeight="1">
      <c r="A447" s="156" t="s">
        <v>43</v>
      </c>
      <c r="B447" s="8" t="s">
        <v>2519</v>
      </c>
      <c r="C447" s="8" t="s">
        <v>2100</v>
      </c>
      <c r="D447" s="120"/>
      <c r="E447" s="120"/>
      <c r="F447" s="120"/>
      <c r="G447" s="145"/>
    </row>
    <row r="448" spans="1:9" s="2" customFormat="1" ht="15.75" customHeight="1">
      <c r="A448" s="113" t="s">
        <v>25</v>
      </c>
      <c r="B448" s="113"/>
      <c r="C448" s="113"/>
      <c r="D448" s="113"/>
      <c r="E448" s="113"/>
      <c r="F448" s="113"/>
    </row>
    <row r="449" spans="1:6" s="27" customFormat="1" ht="15.75" customHeight="1">
      <c r="A449" s="25" t="s">
        <v>3</v>
      </c>
      <c r="B449" s="25"/>
      <c r="C449" s="25"/>
      <c r="D449" s="25"/>
      <c r="E449" s="26"/>
      <c r="F449" s="25"/>
    </row>
    <row r="450" spans="1:6" s="31" customFormat="1" ht="15.75" customHeight="1">
      <c r="A450" s="883" t="s">
        <v>2779</v>
      </c>
      <c r="B450" s="783"/>
      <c r="C450" s="29"/>
      <c r="D450" s="29"/>
      <c r="E450" s="29"/>
      <c r="F450" s="29"/>
    </row>
    <row r="451" spans="1:6" s="70" customFormat="1" ht="15.75" customHeight="1">
      <c r="A451" s="8" t="s">
        <v>36</v>
      </c>
      <c r="B451" s="79" t="s">
        <v>3218</v>
      </c>
      <c r="C451" s="79" t="s">
        <v>3220</v>
      </c>
      <c r="D451" s="962" t="s">
        <v>3222</v>
      </c>
      <c r="E451" s="79" t="s">
        <v>2467</v>
      </c>
      <c r="F451" s="79" t="s">
        <v>3224</v>
      </c>
    </row>
    <row r="452" spans="1:6" s="70" customFormat="1" ht="15.75" customHeight="1">
      <c r="A452" s="8" t="s">
        <v>37</v>
      </c>
      <c r="B452" s="79" t="s">
        <v>3219</v>
      </c>
      <c r="C452" s="79" t="s">
        <v>3220</v>
      </c>
      <c r="D452" s="78" t="s">
        <v>3223</v>
      </c>
      <c r="E452" s="79" t="s">
        <v>2467</v>
      </c>
      <c r="F452" s="42" t="s">
        <v>3225</v>
      </c>
    </row>
    <row r="453" spans="1:6" ht="15.75" customHeight="1">
      <c r="A453" s="8" t="s">
        <v>38</v>
      </c>
      <c r="B453" s="79" t="s">
        <v>3218</v>
      </c>
      <c r="C453" s="79" t="s">
        <v>3221</v>
      </c>
      <c r="D453" s="962" t="s">
        <v>3222</v>
      </c>
      <c r="E453" s="79" t="s">
        <v>2467</v>
      </c>
      <c r="F453" s="79" t="s">
        <v>3224</v>
      </c>
    </row>
    <row r="454" spans="1:6" ht="15.75" customHeight="1">
      <c r="A454" s="8" t="s">
        <v>39</v>
      </c>
      <c r="B454" s="79" t="s">
        <v>3219</v>
      </c>
      <c r="C454" s="79" t="s">
        <v>3221</v>
      </c>
      <c r="D454" s="78" t="s">
        <v>3223</v>
      </c>
      <c r="E454" s="79" t="s">
        <v>2467</v>
      </c>
      <c r="F454" s="42" t="s">
        <v>3225</v>
      </c>
    </row>
    <row r="455" spans="1:6" ht="15.75" customHeight="1">
      <c r="A455" s="546" t="s">
        <v>73</v>
      </c>
      <c r="B455" s="547"/>
      <c r="C455" s="547"/>
      <c r="D455" s="757"/>
      <c r="E455" s="758"/>
      <c r="F455" s="547"/>
    </row>
    <row r="456" spans="1:6" ht="15.75" customHeight="1">
      <c r="A456" s="8" t="s">
        <v>41</v>
      </c>
      <c r="B456" s="296" t="s">
        <v>3397</v>
      </c>
      <c r="C456" s="296" t="s">
        <v>3366</v>
      </c>
      <c r="D456" s="228" t="s">
        <v>3369</v>
      </c>
      <c r="E456" s="296" t="s">
        <v>3315</v>
      </c>
      <c r="F456" s="296" t="s">
        <v>3365</v>
      </c>
    </row>
    <row r="457" spans="1:6" ht="15.75" customHeight="1">
      <c r="A457" s="8" t="s">
        <v>40</v>
      </c>
      <c r="B457" s="296" t="s">
        <v>3413</v>
      </c>
      <c r="C457" s="296" t="s">
        <v>3366</v>
      </c>
      <c r="D457" s="228" t="s">
        <v>3369</v>
      </c>
      <c r="E457" s="296" t="s">
        <v>3315</v>
      </c>
      <c r="F457" s="296" t="s">
        <v>3365</v>
      </c>
    </row>
    <row r="458" spans="1:6" s="41" customFormat="1" ht="15.75" customHeight="1">
      <c r="A458" s="156" t="s">
        <v>42</v>
      </c>
      <c r="B458" s="8"/>
      <c r="C458" s="67" t="s">
        <v>2105</v>
      </c>
      <c r="D458" s="120"/>
      <c r="E458" s="120"/>
      <c r="F458" s="120"/>
    </row>
    <row r="459" spans="1:6" s="41" customFormat="1" ht="15.75" customHeight="1">
      <c r="A459" s="156" t="s">
        <v>43</v>
      </c>
      <c r="B459" s="8"/>
      <c r="C459" s="67" t="s">
        <v>2105</v>
      </c>
      <c r="D459" s="120"/>
      <c r="E459" s="120"/>
      <c r="F459" s="120"/>
    </row>
    <row r="460" spans="1:6" s="31" customFormat="1" ht="15.75" customHeight="1">
      <c r="A460" s="883" t="s">
        <v>2780</v>
      </c>
      <c r="B460" s="783"/>
      <c r="C460" s="29"/>
      <c r="D460" s="29"/>
      <c r="E460" s="29"/>
      <c r="F460" s="29"/>
    </row>
    <row r="461" spans="1:6" ht="15.75" customHeight="1">
      <c r="A461" s="8" t="s">
        <v>36</v>
      </c>
      <c r="B461" s="120"/>
      <c r="C461" s="67" t="s">
        <v>2105</v>
      </c>
      <c r="D461" s="120"/>
      <c r="E461" s="120"/>
      <c r="F461" s="120"/>
    </row>
    <row r="462" spans="1:6" ht="15.75" customHeight="1">
      <c r="A462" s="8" t="s">
        <v>37</v>
      </c>
      <c r="B462" s="120"/>
      <c r="C462" s="67" t="s">
        <v>2105</v>
      </c>
      <c r="D462" s="120"/>
      <c r="E462" s="120"/>
      <c r="F462" s="120"/>
    </row>
    <row r="463" spans="1:6" ht="15.75" customHeight="1">
      <c r="A463" s="8" t="s">
        <v>38</v>
      </c>
      <c r="B463" s="296" t="s">
        <v>3414</v>
      </c>
      <c r="C463" s="296" t="s">
        <v>3367</v>
      </c>
      <c r="D463" s="228" t="s">
        <v>3369</v>
      </c>
      <c r="E463" s="296" t="s">
        <v>3315</v>
      </c>
      <c r="F463" s="296" t="s">
        <v>3365</v>
      </c>
    </row>
    <row r="464" spans="1:6" ht="15.75" customHeight="1">
      <c r="A464" s="8" t="s">
        <v>39</v>
      </c>
      <c r="B464" s="296" t="s">
        <v>3415</v>
      </c>
      <c r="C464" s="296" t="s">
        <v>3367</v>
      </c>
      <c r="D464" s="228" t="s">
        <v>3369</v>
      </c>
      <c r="E464" s="296" t="s">
        <v>3315</v>
      </c>
      <c r="F464" s="296" t="s">
        <v>3365</v>
      </c>
    </row>
    <row r="465" spans="1:8" ht="15.75" customHeight="1">
      <c r="A465" s="546" t="s">
        <v>73</v>
      </c>
      <c r="B465" s="547"/>
      <c r="C465" s="547"/>
      <c r="D465" s="757"/>
      <c r="E465" s="758"/>
      <c r="F465" s="547"/>
    </row>
    <row r="466" spans="1:8" ht="15.75" customHeight="1">
      <c r="A466" s="8" t="s">
        <v>41</v>
      </c>
      <c r="B466" s="79"/>
      <c r="C466" s="67" t="s">
        <v>2105</v>
      </c>
      <c r="D466" s="872"/>
      <c r="E466" s="79"/>
      <c r="F466" s="872"/>
    </row>
    <row r="467" spans="1:8" ht="15.75" customHeight="1">
      <c r="A467" s="8" t="s">
        <v>40</v>
      </c>
      <c r="B467" s="79"/>
      <c r="C467" s="67" t="s">
        <v>2105</v>
      </c>
      <c r="D467" s="872"/>
      <c r="E467" s="79"/>
      <c r="F467" s="872"/>
    </row>
    <row r="468" spans="1:8" ht="15.75" customHeight="1">
      <c r="A468" s="8" t="s">
        <v>42</v>
      </c>
      <c r="B468" s="120"/>
      <c r="C468" s="67" t="s">
        <v>2105</v>
      </c>
      <c r="D468" s="120"/>
      <c r="E468" s="120"/>
      <c r="F468" s="120"/>
    </row>
    <row r="469" spans="1:8" ht="15.75" customHeight="1">
      <c r="A469" s="8" t="s">
        <v>43</v>
      </c>
      <c r="B469" s="120"/>
      <c r="C469" s="67" t="s">
        <v>2105</v>
      </c>
      <c r="D469" s="120"/>
      <c r="E469" s="120"/>
      <c r="F469" s="120"/>
    </row>
    <row r="470" spans="1:8" s="31" customFormat="1" ht="15.75" customHeight="1">
      <c r="A470" s="883" t="s">
        <v>2781</v>
      </c>
      <c r="B470" s="783"/>
      <c r="C470" s="29"/>
      <c r="D470" s="29"/>
      <c r="E470" s="29"/>
      <c r="F470" s="29"/>
    </row>
    <row r="471" spans="1:8" ht="15.6" customHeight="1">
      <c r="A471" s="8" t="s">
        <v>36</v>
      </c>
      <c r="B471" s="156"/>
      <c r="C471" s="67" t="s">
        <v>2105</v>
      </c>
      <c r="D471" s="40"/>
      <c r="E471" s="773"/>
      <c r="F471" s="120"/>
    </row>
    <row r="472" spans="1:8" ht="15.6" customHeight="1">
      <c r="A472" s="8" t="s">
        <v>37</v>
      </c>
      <c r="B472" s="156"/>
      <c r="C472" s="67" t="s">
        <v>2105</v>
      </c>
      <c r="D472" s="40"/>
      <c r="E472" s="773"/>
      <c r="F472" s="120"/>
    </row>
    <row r="473" spans="1:8" ht="15.75" customHeight="1">
      <c r="A473" s="8" t="s">
        <v>38</v>
      </c>
      <c r="B473" s="296" t="s">
        <v>3416</v>
      </c>
      <c r="C473" s="296" t="s">
        <v>3368</v>
      </c>
      <c r="D473" s="228" t="s">
        <v>3369</v>
      </c>
      <c r="E473" s="296" t="s">
        <v>3315</v>
      </c>
      <c r="F473" s="296" t="s">
        <v>3365</v>
      </c>
    </row>
    <row r="474" spans="1:8" ht="15.6" customHeight="1">
      <c r="A474" s="8" t="s">
        <v>39</v>
      </c>
      <c r="B474" s="296" t="s">
        <v>3417</v>
      </c>
      <c r="C474" s="296" t="s">
        <v>3368</v>
      </c>
      <c r="D474" s="228" t="s">
        <v>3369</v>
      </c>
      <c r="E474" s="296" t="s">
        <v>3315</v>
      </c>
      <c r="F474" s="296" t="s">
        <v>3365</v>
      </c>
    </row>
    <row r="475" spans="1:8" ht="15.75" customHeight="1">
      <c r="A475" s="546" t="s">
        <v>73</v>
      </c>
      <c r="B475" s="547"/>
      <c r="C475" s="547"/>
      <c r="D475" s="757"/>
      <c r="E475" s="758"/>
      <c r="F475" s="547"/>
    </row>
    <row r="476" spans="1:8" ht="15.6" customHeight="1">
      <c r="A476" s="8" t="s">
        <v>41</v>
      </c>
      <c r="B476" s="59"/>
      <c r="C476" s="67" t="s">
        <v>2105</v>
      </c>
      <c r="D476" s="40"/>
      <c r="E476" s="67"/>
      <c r="F476" s="120"/>
      <c r="G476" s="41"/>
      <c r="H476" s="41"/>
    </row>
    <row r="477" spans="1:8" ht="15.6" customHeight="1">
      <c r="A477" s="8" t="s">
        <v>40</v>
      </c>
      <c r="B477" s="59"/>
      <c r="C477" s="67" t="s">
        <v>2105</v>
      </c>
      <c r="D477" s="40"/>
      <c r="E477" s="67"/>
      <c r="F477" s="120"/>
    </row>
    <row r="478" spans="1:8" s="41" customFormat="1" ht="15.6" customHeight="1">
      <c r="A478" s="156" t="s">
        <v>42</v>
      </c>
      <c r="B478" s="120"/>
      <c r="C478" s="67" t="s">
        <v>2105</v>
      </c>
      <c r="D478" s="120"/>
      <c r="E478" s="120"/>
      <c r="F478" s="120"/>
    </row>
    <row r="479" spans="1:8" s="41" customFormat="1" ht="15.6" customHeight="1">
      <c r="A479" s="156" t="s">
        <v>43</v>
      </c>
      <c r="B479" s="120"/>
      <c r="C479" s="67" t="s">
        <v>2105</v>
      </c>
      <c r="D479" s="120"/>
      <c r="E479" s="120"/>
      <c r="F479" s="120"/>
    </row>
    <row r="480" spans="1:8" s="31" customFormat="1" ht="15.75" customHeight="1">
      <c r="A480" s="883" t="s">
        <v>2782</v>
      </c>
      <c r="B480" s="783"/>
      <c r="C480" s="29"/>
      <c r="D480" s="29"/>
      <c r="E480" s="29"/>
      <c r="F480" s="29"/>
    </row>
    <row r="481" spans="1:9" ht="13.15" customHeight="1">
      <c r="A481" s="8" t="s">
        <v>36</v>
      </c>
      <c r="B481" s="884" t="s">
        <v>2159</v>
      </c>
      <c r="C481" s="762"/>
      <c r="D481" s="171"/>
      <c r="E481" s="120"/>
      <c r="F481" s="120"/>
    </row>
    <row r="482" spans="1:9" ht="13.15" customHeight="1">
      <c r="A482" s="8" t="s">
        <v>37</v>
      </c>
      <c r="B482" s="8"/>
      <c r="C482" s="762"/>
      <c r="D482" s="171"/>
      <c r="E482" s="120"/>
      <c r="F482" s="120"/>
    </row>
    <row r="483" spans="1:9" ht="15.75" customHeight="1">
      <c r="A483" s="8" t="s">
        <v>38</v>
      </c>
      <c r="B483" s="884" t="s">
        <v>2160</v>
      </c>
      <c r="C483" s="763"/>
      <c r="D483" s="684"/>
      <c r="E483" s="120"/>
      <c r="F483" s="120"/>
    </row>
    <row r="484" spans="1:9" ht="15.75" customHeight="1">
      <c r="A484" s="8" t="s">
        <v>39</v>
      </c>
      <c r="B484" s="8"/>
      <c r="C484" s="763"/>
      <c r="D484" s="684"/>
      <c r="E484" s="120"/>
      <c r="F484" s="120"/>
    </row>
    <row r="485" spans="1:9" ht="15.6" customHeight="1">
      <c r="A485" s="546" t="s">
        <v>73</v>
      </c>
      <c r="B485" s="888"/>
      <c r="C485" s="888"/>
      <c r="D485" s="757"/>
      <c r="E485" s="758"/>
      <c r="F485" s="547"/>
    </row>
    <row r="486" spans="1:9" ht="15.6" customHeight="1">
      <c r="A486" s="8" t="s">
        <v>41</v>
      </c>
      <c r="B486" s="884" t="s">
        <v>2469</v>
      </c>
      <c r="C486" s="764"/>
      <c r="D486" s="873"/>
      <c r="E486" s="175"/>
      <c r="F486" s="175"/>
      <c r="G486" s="41"/>
      <c r="H486" s="41"/>
      <c r="I486" s="41"/>
    </row>
    <row r="487" spans="1:9" ht="15.6" customHeight="1">
      <c r="A487" s="8" t="s">
        <v>40</v>
      </c>
      <c r="B487" s="8"/>
      <c r="C487" s="764"/>
      <c r="D487" s="873"/>
      <c r="E487" s="175"/>
      <c r="F487" s="175"/>
      <c r="G487" s="41"/>
      <c r="H487" s="41"/>
      <c r="I487" s="41"/>
    </row>
    <row r="488" spans="1:9" s="41" customFormat="1" ht="15.6" customHeight="1">
      <c r="A488" s="156" t="s">
        <v>42</v>
      </c>
      <c r="B488" s="884" t="s">
        <v>2470</v>
      </c>
      <c r="C488" s="762"/>
      <c r="D488" s="873"/>
      <c r="E488" s="175"/>
      <c r="F488" s="175"/>
    </row>
    <row r="489" spans="1:9" s="41" customFormat="1" ht="15.6" customHeight="1">
      <c r="A489" s="156"/>
      <c r="B489" s="884"/>
      <c r="C489" s="762"/>
      <c r="D489" s="873"/>
      <c r="E489" s="175"/>
      <c r="F489" s="175"/>
    </row>
    <row r="490" spans="1:9" s="41" customFormat="1" ht="15.6" customHeight="1">
      <c r="A490" s="156" t="s">
        <v>43</v>
      </c>
      <c r="B490" s="1046" t="s">
        <v>3450</v>
      </c>
      <c r="C490" s="1042"/>
      <c r="D490" s="873"/>
      <c r="E490" s="175"/>
      <c r="F490" s="175"/>
    </row>
    <row r="491" spans="1:9" s="31" customFormat="1" ht="15.75" customHeight="1">
      <c r="A491" s="883" t="s">
        <v>2783</v>
      </c>
      <c r="B491" s="890"/>
      <c r="C491" s="765"/>
      <c r="D491" s="29"/>
      <c r="E491" s="29"/>
      <c r="F491" s="29"/>
    </row>
    <row r="492" spans="1:9" ht="15.6" customHeight="1">
      <c r="A492" s="8" t="s">
        <v>36</v>
      </c>
      <c r="B492" s="884" t="s">
        <v>2536</v>
      </c>
      <c r="C492" s="763"/>
      <c r="D492" s="683"/>
      <c r="E492" s="120"/>
      <c r="F492" s="120"/>
    </row>
    <row r="493" spans="1:9" ht="15.6" customHeight="1">
      <c r="A493" s="8" t="s">
        <v>37</v>
      </c>
      <c r="B493" s="8"/>
      <c r="C493" s="884"/>
      <c r="D493" s="736"/>
      <c r="E493" s="120"/>
      <c r="F493" s="120"/>
    </row>
    <row r="494" spans="1:9" ht="12.95" customHeight="1">
      <c r="A494" s="8" t="s">
        <v>38</v>
      </c>
      <c r="B494" s="8"/>
      <c r="C494" s="763"/>
      <c r="D494" s="683"/>
      <c r="E494" s="120"/>
      <c r="F494" s="120"/>
    </row>
    <row r="495" spans="1:9" ht="15.6" customHeight="1">
      <c r="A495" s="8" t="s">
        <v>39</v>
      </c>
      <c r="B495" s="8"/>
      <c r="C495" s="891"/>
      <c r="D495" s="128"/>
      <c r="E495" s="120"/>
      <c r="F495" s="120"/>
    </row>
    <row r="496" spans="1:9" ht="15.75" customHeight="1">
      <c r="A496" s="546" t="s">
        <v>73</v>
      </c>
      <c r="B496" s="1035" t="s">
        <v>2535</v>
      </c>
      <c r="C496" s="1035"/>
      <c r="D496" s="1035"/>
      <c r="E496" s="758"/>
      <c r="F496" s="547"/>
    </row>
    <row r="497" spans="1:6" ht="15.75" customHeight="1">
      <c r="A497" s="8" t="s">
        <v>41</v>
      </c>
      <c r="B497" s="885"/>
      <c r="C497" s="128"/>
      <c r="D497" s="171"/>
      <c r="E497" s="120"/>
      <c r="F497" s="120"/>
    </row>
    <row r="498" spans="1:6" ht="15.75" customHeight="1">
      <c r="A498" s="8" t="s">
        <v>40</v>
      </c>
      <c r="B498" s="59"/>
      <c r="C498" s="59"/>
      <c r="D498" s="59"/>
      <c r="E498" s="120"/>
      <c r="F498" s="120"/>
    </row>
    <row r="499" spans="1:6" s="41" customFormat="1" ht="15.75" customHeight="1">
      <c r="A499" s="156" t="s">
        <v>42</v>
      </c>
      <c r="B499" s="59"/>
      <c r="C499" s="59"/>
      <c r="D499" s="59"/>
      <c r="E499" s="120"/>
      <c r="F499" s="120"/>
    </row>
    <row r="500" spans="1:6" s="41" customFormat="1" ht="15.75" customHeight="1">
      <c r="A500" s="156" t="s">
        <v>43</v>
      </c>
      <c r="B500" s="8"/>
      <c r="C500" s="171"/>
      <c r="D500" s="171"/>
      <c r="E500" s="120"/>
      <c r="F500" s="120"/>
    </row>
    <row r="501" spans="1:6" customFormat="1"/>
    <row r="502" spans="1:6" customFormat="1"/>
    <row r="503" spans="1:6" customFormat="1"/>
    <row r="504" spans="1:6" customFormat="1"/>
    <row r="505" spans="1:6" customFormat="1"/>
    <row r="506" spans="1:6" customFormat="1">
      <c r="B506" s="5"/>
      <c r="C506" s="5"/>
      <c r="D506" s="5"/>
    </row>
    <row r="507" spans="1:6" customFormat="1">
      <c r="B507" s="5"/>
      <c r="C507" s="5"/>
      <c r="D507" s="5"/>
    </row>
    <row r="508" spans="1:6" customFormat="1">
      <c r="B508" s="5"/>
      <c r="C508" s="5"/>
      <c r="D508" s="5"/>
    </row>
    <row r="509" spans="1:6" customFormat="1">
      <c r="B509" s="5"/>
      <c r="C509" s="5"/>
      <c r="D509" s="5"/>
    </row>
    <row r="510" spans="1:6" customFormat="1">
      <c r="B510" s="5"/>
      <c r="C510" s="5"/>
      <c r="D510" s="5"/>
    </row>
    <row r="511" spans="1:6" customFormat="1">
      <c r="B511" s="5"/>
      <c r="C511" s="5"/>
      <c r="D511" s="5"/>
    </row>
    <row r="512" spans="1:6" customFormat="1" ht="15.75" customHeight="1">
      <c r="B512" s="5"/>
      <c r="C512" s="5"/>
      <c r="D512" s="5"/>
    </row>
    <row r="513" spans="1:6" customFormat="1" ht="15.75" customHeight="1">
      <c r="B513" s="5"/>
      <c r="C513" s="5"/>
      <c r="D513" s="5"/>
    </row>
    <row r="514" spans="1:6" customFormat="1" ht="15.75" customHeight="1">
      <c r="B514" s="5"/>
      <c r="C514" s="5"/>
      <c r="D514" s="5"/>
    </row>
    <row r="515" spans="1:6" customFormat="1" ht="15.75" customHeight="1">
      <c r="B515" s="5"/>
      <c r="C515" s="5"/>
      <c r="D515" s="5"/>
    </row>
    <row r="516" spans="1:6" customFormat="1" ht="20.25" customHeight="1">
      <c r="B516" s="5"/>
      <c r="C516" s="5"/>
      <c r="D516" s="5"/>
    </row>
    <row r="517" spans="1:6" customFormat="1">
      <c r="B517" s="5"/>
      <c r="C517" s="5"/>
      <c r="D517" s="5"/>
    </row>
    <row r="518" spans="1:6" customFormat="1">
      <c r="B518" s="5"/>
      <c r="C518" s="5"/>
      <c r="D518" s="5"/>
    </row>
    <row r="519" spans="1:6" customFormat="1">
      <c r="B519" s="5"/>
      <c r="C519" s="5"/>
      <c r="D519" s="5"/>
    </row>
    <row r="520" spans="1:6" customFormat="1">
      <c r="B520" s="5"/>
      <c r="C520" s="5"/>
      <c r="D520" s="5"/>
    </row>
    <row r="521" spans="1:6" customFormat="1">
      <c r="B521" s="5"/>
      <c r="C521" s="5"/>
      <c r="D521" s="5"/>
    </row>
    <row r="522" spans="1:6">
      <c r="A522"/>
      <c r="E522"/>
      <c r="F522"/>
    </row>
    <row r="523" spans="1:6">
      <c r="A523"/>
      <c r="E523"/>
      <c r="F523"/>
    </row>
    <row r="524" spans="1:6">
      <c r="A524"/>
      <c r="E524"/>
      <c r="F524"/>
    </row>
    <row r="525" spans="1:6">
      <c r="A525"/>
      <c r="B525"/>
      <c r="C525"/>
      <c r="D525"/>
      <c r="E525"/>
      <c r="F525"/>
    </row>
    <row r="526" spans="1:6">
      <c r="A526"/>
      <c r="B526"/>
      <c r="C526"/>
      <c r="D526"/>
      <c r="E526"/>
      <c r="F526"/>
    </row>
    <row r="527" spans="1:6">
      <c r="A527"/>
      <c r="B527"/>
      <c r="C527"/>
      <c r="D527"/>
      <c r="E527"/>
      <c r="F527"/>
    </row>
    <row r="528" spans="1:6">
      <c r="A528"/>
      <c r="B528"/>
      <c r="C528"/>
      <c r="D528"/>
      <c r="E528"/>
      <c r="F528"/>
    </row>
    <row r="529" spans="1:6">
      <c r="A529"/>
      <c r="B529"/>
      <c r="C529"/>
      <c r="D529"/>
      <c r="E529"/>
      <c r="F529"/>
    </row>
    <row r="530" spans="1:6">
      <c r="A530"/>
      <c r="B530"/>
      <c r="C530"/>
      <c r="D530"/>
      <c r="E530"/>
      <c r="F530"/>
    </row>
    <row r="531" spans="1:6">
      <c r="A531"/>
      <c r="B531"/>
      <c r="C531"/>
      <c r="D531"/>
      <c r="E531"/>
      <c r="F531"/>
    </row>
    <row r="532" spans="1:6">
      <c r="A532"/>
      <c r="B532"/>
      <c r="C532"/>
      <c r="D532"/>
      <c r="E532"/>
      <c r="F532"/>
    </row>
    <row r="533" spans="1:6">
      <c r="A533"/>
      <c r="B533"/>
      <c r="C533"/>
      <c r="D533"/>
      <c r="E533"/>
      <c r="F533"/>
    </row>
    <row r="534" spans="1:6">
      <c r="A534"/>
      <c r="B534"/>
      <c r="C534"/>
      <c r="D534"/>
      <c r="E534"/>
      <c r="F534"/>
    </row>
    <row r="535" spans="1:6">
      <c r="A535"/>
      <c r="B535"/>
      <c r="C535"/>
      <c r="D535"/>
      <c r="E535"/>
      <c r="F535"/>
    </row>
    <row r="536" spans="1:6">
      <c r="A536"/>
      <c r="B536"/>
      <c r="C536"/>
      <c r="D536"/>
      <c r="E536"/>
      <c r="F536"/>
    </row>
    <row r="537" spans="1:6">
      <c r="A537"/>
      <c r="B537"/>
      <c r="C537"/>
      <c r="D537"/>
      <c r="E537"/>
      <c r="F537"/>
    </row>
    <row r="538" spans="1:6">
      <c r="A538"/>
      <c r="B538"/>
      <c r="C538"/>
      <c r="D538"/>
      <c r="E538"/>
      <c r="F538"/>
    </row>
    <row r="539" spans="1:6">
      <c r="A539"/>
      <c r="B539"/>
      <c r="C539"/>
      <c r="D539"/>
      <c r="E539"/>
      <c r="F539"/>
    </row>
    <row r="540" spans="1:6">
      <c r="A540"/>
      <c r="B540"/>
      <c r="C540"/>
      <c r="D540"/>
      <c r="E540"/>
      <c r="F540"/>
    </row>
    <row r="541" spans="1:6">
      <c r="A541"/>
      <c r="B541"/>
      <c r="C541"/>
      <c r="D541"/>
      <c r="E541"/>
      <c r="F541"/>
    </row>
    <row r="542" spans="1:6">
      <c r="A542"/>
      <c r="B542"/>
      <c r="C542"/>
      <c r="D542"/>
      <c r="E542"/>
      <c r="F542"/>
    </row>
    <row r="543" spans="1:6">
      <c r="A543"/>
      <c r="B543"/>
      <c r="C543"/>
      <c r="D543"/>
      <c r="E543"/>
      <c r="F543"/>
    </row>
    <row r="544" spans="1:6">
      <c r="A544"/>
      <c r="B544"/>
      <c r="C544"/>
      <c r="D544"/>
      <c r="E544"/>
      <c r="F544"/>
    </row>
    <row r="545" spans="1:6">
      <c r="A545"/>
      <c r="B545"/>
      <c r="C545"/>
      <c r="D545"/>
      <c r="E545"/>
      <c r="F545"/>
    </row>
    <row r="546" spans="1:6">
      <c r="A546"/>
      <c r="B546"/>
      <c r="C546"/>
      <c r="D546"/>
      <c r="E546"/>
      <c r="F546"/>
    </row>
    <row r="547" spans="1:6">
      <c r="A547"/>
      <c r="B547"/>
      <c r="C547"/>
      <c r="D547"/>
      <c r="E547"/>
      <c r="F547"/>
    </row>
    <row r="548" spans="1:6">
      <c r="A548"/>
      <c r="B548"/>
      <c r="C548"/>
      <c r="D548"/>
      <c r="E548"/>
      <c r="F548"/>
    </row>
    <row r="549" spans="1:6">
      <c r="A549"/>
      <c r="B549"/>
      <c r="C549"/>
      <c r="D549"/>
      <c r="E549"/>
      <c r="F549"/>
    </row>
    <row r="550" spans="1:6">
      <c r="A550"/>
      <c r="B550"/>
      <c r="C550"/>
      <c r="D550"/>
      <c r="E550"/>
      <c r="F550"/>
    </row>
  </sheetData>
  <autoFilter ref="A33:M500"/>
  <mergeCells count="9">
    <mergeCell ref="A30:F30"/>
    <mergeCell ref="B496:D496"/>
    <mergeCell ref="A31:F31"/>
    <mergeCell ref="B399:F407"/>
    <mergeCell ref="B273:F281"/>
    <mergeCell ref="B211:F219"/>
    <mergeCell ref="B35:F43"/>
    <mergeCell ref="B45:F53"/>
    <mergeCell ref="B490:C490"/>
  </mergeCells>
  <phoneticPr fontId="2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M505"/>
  <sheetViews>
    <sheetView topLeftCell="A387" zoomScale="55" zoomScaleNormal="55" workbookViewId="0">
      <selection activeCell="C433" sqref="C433"/>
    </sheetView>
  </sheetViews>
  <sheetFormatPr defaultColWidth="10.875" defaultRowHeight="15.75"/>
  <cols>
    <col min="1" max="1" width="36.5" style="5" bestFit="1" customWidth="1"/>
    <col min="2" max="2" width="31.5" style="5" customWidth="1"/>
    <col min="3" max="3" width="55.125" style="5" bestFit="1" customWidth="1"/>
    <col min="4" max="4" width="113.25" style="5" bestFit="1" customWidth="1"/>
    <col min="5" max="5" width="116.75" style="12" bestFit="1" customWidth="1"/>
    <col min="6" max="6" width="194.5" style="53" customWidth="1"/>
    <col min="7" max="16384" width="10.875" style="5"/>
  </cols>
  <sheetData>
    <row r="1" spans="1:6">
      <c r="A1" s="4"/>
      <c r="B1" s="4"/>
      <c r="C1" s="4"/>
      <c r="D1" s="4"/>
      <c r="E1" s="9"/>
      <c r="F1" s="1"/>
    </row>
    <row r="2" spans="1:6" ht="12.95" customHeight="1">
      <c r="A2" s="4"/>
      <c r="B2" s="4"/>
      <c r="C2" s="4"/>
      <c r="D2" s="3" t="s">
        <v>12</v>
      </c>
      <c r="E2" s="9"/>
      <c r="F2" s="1"/>
    </row>
    <row r="3" spans="1:6" ht="15" customHeight="1">
      <c r="A3" s="4"/>
      <c r="B3" s="4"/>
      <c r="C3" s="4"/>
      <c r="D3" s="3" t="s">
        <v>44</v>
      </c>
      <c r="E3" s="9"/>
      <c r="F3" s="1"/>
    </row>
    <row r="4" spans="1:6" ht="15" customHeight="1">
      <c r="A4" s="4"/>
      <c r="B4" s="4"/>
      <c r="C4" s="4"/>
      <c r="D4" s="3" t="s">
        <v>13</v>
      </c>
      <c r="E4" s="9"/>
      <c r="F4" s="1"/>
    </row>
    <row r="5" spans="1:6" ht="15" customHeight="1">
      <c r="A5" s="4"/>
      <c r="B5" s="4"/>
      <c r="C5" s="4"/>
      <c r="D5" s="75" t="s">
        <v>45</v>
      </c>
      <c r="E5" s="9"/>
      <c r="F5" s="1"/>
    </row>
    <row r="6" spans="1:6" ht="15" customHeight="1">
      <c r="A6" s="4"/>
      <c r="B6" s="4"/>
      <c r="C6" s="4"/>
      <c r="D6" s="3" t="s">
        <v>58</v>
      </c>
      <c r="E6" s="9"/>
      <c r="F6" s="1"/>
    </row>
    <row r="7" spans="1:6" ht="15" customHeight="1">
      <c r="A7" s="4"/>
      <c r="B7" s="4"/>
      <c r="C7" s="4"/>
      <c r="D7" s="3"/>
      <c r="E7" s="9"/>
      <c r="F7" s="1"/>
    </row>
    <row r="8" spans="1:6" ht="15.6" customHeight="1">
      <c r="A8" s="4"/>
      <c r="B8" s="4"/>
      <c r="C8" s="4"/>
      <c r="D8" s="77" t="s">
        <v>46</v>
      </c>
      <c r="E8" s="9"/>
      <c r="F8" s="1"/>
    </row>
    <row r="9" spans="1:6" ht="15.6" customHeight="1">
      <c r="A9" s="4"/>
      <c r="B9" s="4"/>
      <c r="C9" s="4"/>
      <c r="D9" s="3" t="s">
        <v>51</v>
      </c>
      <c r="E9" s="9"/>
      <c r="F9" s="1"/>
    </row>
    <row r="10" spans="1:6" ht="15.6" customHeight="1">
      <c r="A10" s="4"/>
      <c r="B10" s="4"/>
      <c r="C10" s="4"/>
      <c r="D10" s="3" t="s">
        <v>47</v>
      </c>
      <c r="E10" s="9"/>
      <c r="F10" s="1"/>
    </row>
    <row r="11" spans="1:6" ht="15.6" customHeight="1">
      <c r="A11" s="4"/>
      <c r="B11" s="4"/>
      <c r="C11" s="4"/>
      <c r="D11" s="77" t="s">
        <v>52</v>
      </c>
      <c r="E11" s="9"/>
      <c r="F11" s="1"/>
    </row>
    <row r="12" spans="1:6" ht="14.1" customHeight="1">
      <c r="A12" s="4"/>
      <c r="B12" s="4"/>
      <c r="C12" s="4"/>
      <c r="D12" s="10" t="s">
        <v>71</v>
      </c>
      <c r="E12" s="9"/>
      <c r="F12" s="1"/>
    </row>
    <row r="13" spans="1:6" ht="14.1" customHeight="1">
      <c r="A13" s="4"/>
      <c r="B13" s="4"/>
      <c r="C13" s="4"/>
      <c r="D13" s="10" t="s">
        <v>2043</v>
      </c>
      <c r="E13" s="9"/>
      <c r="F13" s="1"/>
    </row>
    <row r="14" spans="1:6" ht="14.1" customHeight="1">
      <c r="A14" s="4"/>
      <c r="B14" s="4"/>
      <c r="C14" s="4"/>
      <c r="D14" s="10" t="s">
        <v>171</v>
      </c>
      <c r="E14" s="9"/>
      <c r="F14" s="1"/>
    </row>
    <row r="15" spans="1:6">
      <c r="A15" s="11"/>
      <c r="B15" s="11"/>
      <c r="C15" s="11"/>
      <c r="D15" s="10" t="s">
        <v>78</v>
      </c>
      <c r="E15" s="9"/>
    </row>
    <row r="16" spans="1:6">
      <c r="A16" s="11"/>
      <c r="B16" s="11"/>
      <c r="C16" s="11"/>
      <c r="D16" s="150"/>
      <c r="E16" s="9"/>
    </row>
    <row r="17" spans="1:6">
      <c r="D17" s="4"/>
    </row>
    <row r="18" spans="1:6">
      <c r="A18" s="13" t="s">
        <v>10</v>
      </c>
      <c r="B18" s="14" t="s">
        <v>23</v>
      </c>
      <c r="C18" s="104" t="s">
        <v>30</v>
      </c>
      <c r="D18" s="16"/>
      <c r="E18" s="5"/>
      <c r="F18" s="5"/>
    </row>
    <row r="19" spans="1:6">
      <c r="A19" s="130" t="s">
        <v>1</v>
      </c>
      <c r="B19" s="94">
        <f>COUNTIF($B$40:$B$514,"14ANT.*")/2</f>
        <v>37</v>
      </c>
      <c r="C19" s="105">
        <v>19.576719576719576</v>
      </c>
      <c r="D19" s="115">
        <f>(100/$B$34)*B19</f>
        <v>18.316831683168317</v>
      </c>
      <c r="E19" s="5"/>
      <c r="F19" s="5"/>
    </row>
    <row r="20" spans="1:6">
      <c r="A20" s="131" t="s">
        <v>28</v>
      </c>
      <c r="B20" s="95">
        <f>COUNTIF($B$40:$B$514,"14ANT.L*")/2</f>
        <v>16</v>
      </c>
      <c r="C20" s="105">
        <v>8.4656084656084651</v>
      </c>
      <c r="D20" s="115">
        <f t="shared" ref="D20:D34" si="0">(100/$B$34)*B20</f>
        <v>7.9207920792079207</v>
      </c>
      <c r="E20" s="5"/>
      <c r="F20" s="5"/>
    </row>
    <row r="21" spans="1:6">
      <c r="A21" s="130" t="s">
        <v>5</v>
      </c>
      <c r="B21" s="94">
        <f>COUNTIF($B$40:$B$504,"14HIS.*")/2</f>
        <v>9</v>
      </c>
      <c r="C21" s="105">
        <v>8.4656084656084651</v>
      </c>
      <c r="D21" s="115">
        <f t="shared" si="0"/>
        <v>4.4554455445544559</v>
      </c>
      <c r="E21" s="5"/>
      <c r="F21" s="5"/>
    </row>
    <row r="22" spans="1:6">
      <c r="A22" s="133" t="s">
        <v>29</v>
      </c>
      <c r="B22" s="95">
        <f>COUNTIF($B$40:$B$514,"14HIS.L*")</f>
        <v>8</v>
      </c>
      <c r="C22" s="105">
        <v>3.1746031746031744</v>
      </c>
      <c r="D22" s="115">
        <f t="shared" si="0"/>
        <v>3.9603960396039604</v>
      </c>
      <c r="E22" s="5"/>
      <c r="F22" s="5"/>
    </row>
    <row r="23" spans="1:6">
      <c r="A23" s="130" t="s">
        <v>20</v>
      </c>
      <c r="B23" s="94">
        <f>COUNTIF($B$40:$B$514,"14FIZ.*")</f>
        <v>34</v>
      </c>
      <c r="C23" s="105">
        <v>17.989417989417987</v>
      </c>
      <c r="D23" s="115">
        <f t="shared" si="0"/>
        <v>16.831683168316832</v>
      </c>
      <c r="E23" s="5"/>
      <c r="F23" s="5"/>
    </row>
    <row r="24" spans="1:6">
      <c r="A24" s="131" t="s">
        <v>26</v>
      </c>
      <c r="B24" s="95">
        <f>COUNTIF($B$40:$B$514,"14FIZ.L*")</f>
        <v>12</v>
      </c>
      <c r="C24" s="105">
        <v>6.3492063492063489</v>
      </c>
      <c r="D24" s="115">
        <f t="shared" si="0"/>
        <v>5.9405940594059405</v>
      </c>
      <c r="E24" s="5"/>
      <c r="F24" s="5"/>
    </row>
    <row r="25" spans="1:6">
      <c r="A25" s="130" t="s">
        <v>0</v>
      </c>
      <c r="B25" s="94">
        <f>COUNTIF($B$40:$B$514,"14BYF.*")</f>
        <v>13</v>
      </c>
      <c r="C25" s="105">
        <v>6.8783068783068781</v>
      </c>
      <c r="D25" s="115">
        <f t="shared" si="0"/>
        <v>6.435643564356436</v>
      </c>
      <c r="E25" s="53"/>
      <c r="F25" s="5"/>
    </row>
    <row r="26" spans="1:6">
      <c r="A26" s="131" t="s">
        <v>2000</v>
      </c>
      <c r="B26" s="95">
        <f>COUNTIF($B$40:$B$504,"1*BYF.L0*")</f>
        <v>4</v>
      </c>
      <c r="C26" s="105">
        <v>0</v>
      </c>
      <c r="D26" s="115">
        <f t="shared" si="0"/>
        <v>1.9801980198019802</v>
      </c>
      <c r="E26" s="53"/>
      <c r="F26" s="5"/>
    </row>
    <row r="27" spans="1:6">
      <c r="A27" s="132" t="s">
        <v>2041</v>
      </c>
      <c r="B27" s="94">
        <f>COUNTIF($B$40:$B$514,"14TKB.*")</f>
        <v>9</v>
      </c>
      <c r="C27" s="105">
        <v>4.7619047619047619</v>
      </c>
      <c r="D27" s="115">
        <f t="shared" si="0"/>
        <v>4.4554455445544559</v>
      </c>
      <c r="E27" s="53"/>
      <c r="F27" s="5"/>
    </row>
    <row r="28" spans="1:6">
      <c r="A28" s="133" t="s">
        <v>2042</v>
      </c>
      <c r="B28" s="96">
        <f>COUNTIF($B$40:$B$514,"*14TKB.L*")</f>
        <v>7</v>
      </c>
      <c r="C28" s="105">
        <v>3.7037037037037033</v>
      </c>
      <c r="D28" s="115">
        <f t="shared" si="0"/>
        <v>3.4653465346534653</v>
      </c>
      <c r="E28" s="53"/>
      <c r="F28" s="5"/>
    </row>
    <row r="29" spans="1:6">
      <c r="A29" s="134" t="s">
        <v>66</v>
      </c>
      <c r="B29" s="94">
        <f>COUNTIF($B$40:$B$514,"14BIS.*")</f>
        <v>6</v>
      </c>
      <c r="C29" s="105">
        <v>3.1746031746031744</v>
      </c>
      <c r="D29" s="115">
        <f t="shared" si="0"/>
        <v>2.9702970297029703</v>
      </c>
      <c r="E29" s="53"/>
      <c r="F29" s="5"/>
    </row>
    <row r="30" spans="1:6">
      <c r="A30" s="133" t="s">
        <v>68</v>
      </c>
      <c r="B30" s="94">
        <f>COUNTIF($B$40:$B$514,"14BIS.L*")</f>
        <v>4</v>
      </c>
      <c r="C30" s="105">
        <v>2.1164021164021163</v>
      </c>
      <c r="D30" s="115">
        <f t="shared" si="0"/>
        <v>1.9801980198019802</v>
      </c>
      <c r="E30" s="53"/>
      <c r="F30" s="5"/>
    </row>
    <row r="31" spans="1:6">
      <c r="A31" s="134" t="s">
        <v>2002</v>
      </c>
      <c r="B31" s="139">
        <f>COUNTIF($B$40:$B$514,"14TGN.*")</f>
        <v>13</v>
      </c>
      <c r="C31" s="105">
        <v>6.8783068783068781</v>
      </c>
      <c r="D31" s="115">
        <f t="shared" si="0"/>
        <v>6.435643564356436</v>
      </c>
      <c r="E31" s="53"/>
      <c r="F31" s="5"/>
    </row>
    <row r="32" spans="1:6">
      <c r="A32" s="134" t="s">
        <v>9</v>
      </c>
      <c r="B32" s="139">
        <f>COUNTIF($B$40:$B$514,"14TBK.*")</f>
        <v>16</v>
      </c>
      <c r="C32" s="138">
        <v>8.4656084656084651</v>
      </c>
      <c r="D32" s="115">
        <f t="shared" si="0"/>
        <v>7.9207920792079207</v>
      </c>
      <c r="E32" s="53"/>
      <c r="F32" s="5"/>
    </row>
    <row r="33" spans="1:6">
      <c r="A33" s="134" t="s">
        <v>75</v>
      </c>
      <c r="B33" s="139">
        <f>COUNTIF($B$40:$B$514,"14TTE.*")</f>
        <v>14</v>
      </c>
      <c r="C33" s="138">
        <v>0</v>
      </c>
      <c r="D33" s="115">
        <f t="shared" si="0"/>
        <v>6.9306930693069306</v>
      </c>
      <c r="E33" s="53"/>
      <c r="F33" s="5"/>
    </row>
    <row r="34" spans="1:6">
      <c r="A34" s="135" t="s">
        <v>2</v>
      </c>
      <c r="B34" s="68">
        <f>SUM(B19:B33)</f>
        <v>202</v>
      </c>
      <c r="C34" s="100">
        <v>100</v>
      </c>
      <c r="D34" s="115">
        <f t="shared" si="0"/>
        <v>100</v>
      </c>
      <c r="E34" s="53"/>
      <c r="F34" s="5"/>
    </row>
    <row r="35" spans="1:6" ht="15.6" customHeight="1">
      <c r="A35" s="1048" t="s">
        <v>61</v>
      </c>
      <c r="B35" s="1048"/>
      <c r="C35" s="1048"/>
      <c r="D35" s="1048"/>
      <c r="E35" s="23"/>
      <c r="F35" s="63"/>
    </row>
    <row r="36" spans="1:6" ht="82.15" customHeight="1">
      <c r="A36" s="1049" t="s">
        <v>74</v>
      </c>
      <c r="B36" s="1050"/>
      <c r="C36" s="1050"/>
      <c r="D36" s="1050"/>
      <c r="E36" s="1050"/>
      <c r="F36" s="1050"/>
    </row>
    <row r="37" spans="1:6" s="2" customFormat="1">
      <c r="A37" s="113" t="s">
        <v>22</v>
      </c>
      <c r="B37" s="113"/>
      <c r="C37" s="113"/>
      <c r="D37" s="113"/>
      <c r="E37" s="113"/>
      <c r="F37" s="113"/>
    </row>
    <row r="38" spans="1:6" s="27" customFormat="1">
      <c r="A38" s="24" t="s">
        <v>3</v>
      </c>
      <c r="B38" s="25" t="s">
        <v>6</v>
      </c>
      <c r="C38" s="24" t="s">
        <v>7</v>
      </c>
      <c r="D38" s="25" t="s">
        <v>8</v>
      </c>
      <c r="E38" s="26" t="s">
        <v>4</v>
      </c>
      <c r="F38" s="25" t="s">
        <v>11</v>
      </c>
    </row>
    <row r="39" spans="1:6" s="31" customFormat="1">
      <c r="A39" s="66" t="s">
        <v>126</v>
      </c>
      <c r="B39" s="167"/>
      <c r="C39" s="166"/>
      <c r="D39" s="166"/>
      <c r="E39" s="166"/>
      <c r="F39" s="166"/>
    </row>
    <row r="40" spans="1:6" ht="15.75" customHeight="1">
      <c r="A40" s="32" t="s">
        <v>36</v>
      </c>
      <c r="B40" s="672" t="s">
        <v>2159</v>
      </c>
      <c r="C40" s="673"/>
      <c r="D40" s="165"/>
      <c r="E40" s="162"/>
      <c r="F40" s="165" t="s">
        <v>1613</v>
      </c>
    </row>
    <row r="41" spans="1:6">
      <c r="A41" s="32" t="s">
        <v>37</v>
      </c>
      <c r="B41" s="674"/>
      <c r="C41" s="675"/>
      <c r="D41" s="180"/>
      <c r="E41" s="169"/>
      <c r="F41" s="180" t="s">
        <v>1616</v>
      </c>
    </row>
    <row r="42" spans="1:6" ht="15.75" customHeight="1">
      <c r="A42" s="32" t="s">
        <v>38</v>
      </c>
      <c r="B42" s="676" t="s">
        <v>2160</v>
      </c>
      <c r="C42" s="677"/>
      <c r="D42" s="59"/>
      <c r="E42" s="59"/>
      <c r="F42" s="59"/>
    </row>
    <row r="43" spans="1:6" ht="15.75" customHeight="1">
      <c r="A43" s="32" t="s">
        <v>39</v>
      </c>
      <c r="B43" s="678"/>
      <c r="C43" s="679"/>
      <c r="D43" s="59"/>
      <c r="E43" s="59"/>
      <c r="F43" s="59"/>
    </row>
    <row r="44" spans="1:6" ht="20.25">
      <c r="A44" s="148" t="s">
        <v>73</v>
      </c>
      <c r="B44" s="587"/>
      <c r="C44" s="587"/>
      <c r="D44" s="160"/>
      <c r="E44" s="147"/>
      <c r="F44" s="156"/>
    </row>
    <row r="45" spans="1:6" ht="15.75" customHeight="1">
      <c r="A45" s="32" t="s">
        <v>41</v>
      </c>
      <c r="B45" s="672" t="s">
        <v>2469</v>
      </c>
      <c r="C45" s="673"/>
      <c r="D45" s="59"/>
      <c r="E45" s="59"/>
      <c r="F45" s="59" t="s">
        <v>624</v>
      </c>
    </row>
    <row r="46" spans="1:6">
      <c r="A46" s="32" t="s">
        <v>40</v>
      </c>
      <c r="B46" s="674"/>
      <c r="C46" s="675"/>
      <c r="D46" s="59"/>
      <c r="E46" s="59"/>
      <c r="F46" s="59" t="s">
        <v>627</v>
      </c>
    </row>
    <row r="47" spans="1:6" s="41" customFormat="1" ht="15.75" customHeight="1">
      <c r="A47" s="39" t="s">
        <v>42</v>
      </c>
      <c r="B47" s="672" t="s">
        <v>2470</v>
      </c>
      <c r="C47" s="673"/>
      <c r="D47" s="161"/>
      <c r="E47" s="44"/>
      <c r="F47" s="54" t="s">
        <v>1381</v>
      </c>
    </row>
    <row r="48" spans="1:6" s="41" customFormat="1">
      <c r="A48" s="39" t="s">
        <v>43</v>
      </c>
      <c r="B48" s="674"/>
      <c r="C48" s="675"/>
      <c r="D48" s="158"/>
      <c r="E48" s="44"/>
      <c r="F48" s="54" t="s">
        <v>1383</v>
      </c>
    </row>
    <row r="49" spans="1:13" s="31" customFormat="1">
      <c r="A49" s="66" t="s">
        <v>127</v>
      </c>
      <c r="B49" s="28"/>
      <c r="C49" s="111"/>
      <c r="D49" s="168"/>
      <c r="E49" s="168"/>
      <c r="F49" s="168"/>
    </row>
    <row r="50" spans="1:13" ht="15.75" customHeight="1">
      <c r="A50" s="32" t="s">
        <v>36</v>
      </c>
      <c r="B50" s="664" t="s">
        <v>2471</v>
      </c>
      <c r="C50" s="665"/>
      <c r="D50" s="180"/>
      <c r="E50" s="169"/>
      <c r="F50" s="180"/>
    </row>
    <row r="51" spans="1:13" ht="15.75" customHeight="1">
      <c r="A51" s="32" t="s">
        <v>37</v>
      </c>
      <c r="B51" s="666"/>
      <c r="C51" s="667"/>
      <c r="D51" s="160"/>
      <c r="E51" s="160"/>
      <c r="F51" s="33"/>
    </row>
    <row r="52" spans="1:13" ht="15.75" customHeight="1">
      <c r="A52" s="32" t="s">
        <v>38</v>
      </c>
      <c r="B52" s="666"/>
      <c r="C52" s="667"/>
      <c r="D52" s="59"/>
      <c r="E52" s="126"/>
      <c r="F52" s="54"/>
    </row>
    <row r="53" spans="1:13" ht="15.75" customHeight="1">
      <c r="A53" s="32" t="s">
        <v>39</v>
      </c>
      <c r="B53" s="668"/>
      <c r="C53" s="669"/>
      <c r="D53" s="59"/>
      <c r="E53" s="126"/>
      <c r="F53" s="54"/>
    </row>
    <row r="54" spans="1:13" ht="20.25" customHeight="1">
      <c r="A54" s="148" t="s">
        <v>73</v>
      </c>
      <c r="B54" s="670" t="s">
        <v>2472</v>
      </c>
      <c r="C54" s="671"/>
      <c r="D54" s="8"/>
      <c r="E54" s="37"/>
      <c r="F54" s="8"/>
    </row>
    <row r="55" spans="1:13" s="41" customFormat="1" ht="20.25">
      <c r="A55" s="32" t="s">
        <v>41</v>
      </c>
      <c r="B55" s="676" t="s">
        <v>2474</v>
      </c>
      <c r="C55" s="160"/>
      <c r="D55" s="160"/>
      <c r="E55" s="160"/>
    </row>
    <row r="56" spans="1:13" s="41" customFormat="1" ht="20.25">
      <c r="A56" s="32" t="s">
        <v>40</v>
      </c>
      <c r="B56" s="676" t="s">
        <v>2474</v>
      </c>
      <c r="C56" s="59"/>
      <c r="D56" s="59"/>
      <c r="E56" s="59"/>
      <c r="F56" s="59"/>
    </row>
    <row r="57" spans="1:13" s="41" customFormat="1" ht="20.25">
      <c r="A57" s="39" t="s">
        <v>42</v>
      </c>
      <c r="B57" s="676" t="s">
        <v>2474</v>
      </c>
      <c r="C57" s="59"/>
      <c r="D57" s="59"/>
      <c r="E57" s="59"/>
    </row>
    <row r="58" spans="1:13" s="41" customFormat="1" ht="20.25">
      <c r="A58" s="39" t="s">
        <v>43</v>
      </c>
      <c r="B58" s="676" t="s">
        <v>2474</v>
      </c>
      <c r="C58" s="59"/>
      <c r="D58" s="59"/>
      <c r="E58" s="59"/>
    </row>
    <row r="59" spans="1:13" s="31" customFormat="1">
      <c r="A59" s="66" t="s">
        <v>128</v>
      </c>
      <c r="B59" s="28"/>
      <c r="C59" s="29"/>
      <c r="D59" s="29"/>
      <c r="E59" s="29"/>
      <c r="F59" s="29"/>
    </row>
    <row r="60" spans="1:13">
      <c r="A60" s="32" t="s">
        <v>36</v>
      </c>
      <c r="B60" s="688" t="s">
        <v>1611</v>
      </c>
      <c r="C60" s="688" t="s">
        <v>1</v>
      </c>
      <c r="D60" s="689" t="s">
        <v>1612</v>
      </c>
      <c r="E60" s="690" t="s">
        <v>1434</v>
      </c>
      <c r="F60" s="689" t="s">
        <v>1613</v>
      </c>
      <c r="G60" s="70"/>
      <c r="H60" s="70"/>
      <c r="I60" s="70"/>
      <c r="J60" s="70"/>
      <c r="K60" s="70"/>
      <c r="L60" s="70"/>
      <c r="M60" s="70"/>
    </row>
    <row r="61" spans="1:13">
      <c r="A61" s="32" t="s">
        <v>37</v>
      </c>
      <c r="B61" s="691" t="s">
        <v>1614</v>
      </c>
      <c r="C61" s="691" t="s">
        <v>1</v>
      </c>
      <c r="D61" s="692" t="s">
        <v>1615</v>
      </c>
      <c r="E61" s="693" t="s">
        <v>1434</v>
      </c>
      <c r="F61" s="692" t="s">
        <v>1616</v>
      </c>
      <c r="G61" s="70"/>
      <c r="H61" s="70"/>
      <c r="I61" s="70"/>
      <c r="J61" s="70"/>
      <c r="K61" s="70"/>
      <c r="L61" s="70"/>
      <c r="M61" s="70"/>
    </row>
    <row r="62" spans="1:13">
      <c r="A62" s="32" t="s">
        <v>38</v>
      </c>
      <c r="B62" s="694" t="s">
        <v>1617</v>
      </c>
      <c r="C62" s="694" t="s">
        <v>1</v>
      </c>
      <c r="D62" s="694" t="s">
        <v>1618</v>
      </c>
      <c r="E62" s="695" t="s">
        <v>1457</v>
      </c>
      <c r="F62" s="696" t="s">
        <v>1619</v>
      </c>
      <c r="G62" s="70"/>
      <c r="H62" s="70"/>
      <c r="I62" s="70"/>
      <c r="J62" s="70"/>
      <c r="K62" s="70"/>
      <c r="L62" s="70"/>
      <c r="M62" s="70"/>
    </row>
    <row r="63" spans="1:13">
      <c r="A63" s="32" t="s">
        <v>39</v>
      </c>
      <c r="B63" s="694" t="s">
        <v>1620</v>
      </c>
      <c r="C63" s="694" t="s">
        <v>1</v>
      </c>
      <c r="D63" s="694" t="s">
        <v>1621</v>
      </c>
      <c r="E63" s="695" t="s">
        <v>1457</v>
      </c>
      <c r="F63" s="696" t="s">
        <v>1622</v>
      </c>
      <c r="G63" s="70"/>
      <c r="H63" s="70"/>
      <c r="I63" s="70"/>
      <c r="J63" s="70"/>
      <c r="K63" s="70"/>
      <c r="L63" s="70"/>
      <c r="M63" s="70"/>
    </row>
    <row r="64" spans="1:13">
      <c r="A64" s="148" t="s">
        <v>73</v>
      </c>
      <c r="B64" s="8"/>
      <c r="C64" s="8"/>
      <c r="D64" s="8"/>
      <c r="E64" s="37"/>
      <c r="F64" s="8"/>
    </row>
    <row r="65" spans="1:7">
      <c r="A65" s="32" t="s">
        <v>41</v>
      </c>
      <c r="B65" s="39"/>
      <c r="C65" s="59"/>
      <c r="D65" s="44"/>
      <c r="E65" s="44"/>
      <c r="F65" s="43"/>
    </row>
    <row r="66" spans="1:7">
      <c r="A66" s="32" t="s">
        <v>40</v>
      </c>
      <c r="B66" s="701" t="s">
        <v>2287</v>
      </c>
      <c r="C66" s="694" t="s">
        <v>308</v>
      </c>
      <c r="D66" s="687" t="s">
        <v>309</v>
      </c>
      <c r="E66" s="687" t="s">
        <v>310</v>
      </c>
      <c r="F66" s="702" t="s">
        <v>311</v>
      </c>
    </row>
    <row r="67" spans="1:7" s="41" customFormat="1">
      <c r="A67" s="39" t="s">
        <v>42</v>
      </c>
      <c r="B67" s="694" t="s">
        <v>2323</v>
      </c>
      <c r="C67" s="694" t="s">
        <v>5</v>
      </c>
      <c r="D67" s="694" t="s">
        <v>1380</v>
      </c>
      <c r="E67" s="694" t="s">
        <v>1277</v>
      </c>
      <c r="F67" s="51"/>
    </row>
    <row r="68" spans="1:7" s="41" customFormat="1">
      <c r="A68" s="39" t="s">
        <v>43</v>
      </c>
      <c r="B68" s="694" t="s">
        <v>2324</v>
      </c>
      <c r="C68" s="694" t="s">
        <v>5</v>
      </c>
      <c r="D68" s="694" t="s">
        <v>1382</v>
      </c>
      <c r="E68" s="694" t="s">
        <v>1277</v>
      </c>
      <c r="F68" s="51"/>
    </row>
    <row r="69" spans="1:7" s="31" customFormat="1">
      <c r="A69" s="66" t="s">
        <v>129</v>
      </c>
      <c r="B69" s="28"/>
      <c r="C69" s="29"/>
      <c r="D69" s="65"/>
      <c r="E69" s="29"/>
      <c r="F69" s="29"/>
    </row>
    <row r="70" spans="1:7">
      <c r="A70" s="32" t="s">
        <v>36</v>
      </c>
      <c r="B70" s="39" t="s">
        <v>2158</v>
      </c>
      <c r="C70" s="59" t="s">
        <v>2004</v>
      </c>
      <c r="D70" s="42"/>
      <c r="E70" s="44" t="s">
        <v>1434</v>
      </c>
      <c r="F70" s="160"/>
    </row>
    <row r="71" spans="1:7">
      <c r="A71" s="32" t="s">
        <v>37</v>
      </c>
      <c r="B71" s="39" t="s">
        <v>2158</v>
      </c>
      <c r="C71" s="59" t="s">
        <v>2004</v>
      </c>
      <c r="D71" s="42"/>
      <c r="E71" s="44" t="s">
        <v>1434</v>
      </c>
      <c r="F71" s="160"/>
    </row>
    <row r="72" spans="1:7">
      <c r="A72" s="32" t="s">
        <v>38</v>
      </c>
      <c r="B72" s="59" t="s">
        <v>2157</v>
      </c>
      <c r="C72" s="59" t="s">
        <v>2006</v>
      </c>
      <c r="D72" s="42"/>
      <c r="E72" s="67" t="s">
        <v>2007</v>
      </c>
      <c r="F72" s="157"/>
    </row>
    <row r="73" spans="1:7">
      <c r="A73" s="32" t="s">
        <v>39</v>
      </c>
      <c r="B73" s="59" t="s">
        <v>2157</v>
      </c>
      <c r="C73" s="59" t="s">
        <v>2006</v>
      </c>
      <c r="D73" s="42"/>
      <c r="E73" s="67" t="s">
        <v>2007</v>
      </c>
      <c r="F73" s="157"/>
    </row>
    <row r="74" spans="1:7">
      <c r="A74" s="148" t="s">
        <v>73</v>
      </c>
      <c r="B74" s="8"/>
      <c r="C74" s="8"/>
      <c r="D74" s="59"/>
      <c r="E74" s="44"/>
      <c r="F74" s="8"/>
    </row>
    <row r="75" spans="1:7" ht="15.6" customHeight="1">
      <c r="A75" s="32" t="s">
        <v>41</v>
      </c>
      <c r="B75" s="697" t="s">
        <v>2499</v>
      </c>
      <c r="C75" s="697" t="s">
        <v>2346</v>
      </c>
      <c r="D75" s="698" t="s">
        <v>2348</v>
      </c>
      <c r="E75" s="699" t="s">
        <v>1447</v>
      </c>
      <c r="F75" s="698" t="s">
        <v>2350</v>
      </c>
    </row>
    <row r="76" spans="1:7" ht="15.6" customHeight="1">
      <c r="A76" s="32" t="s">
        <v>40</v>
      </c>
      <c r="B76" s="697" t="s">
        <v>2500</v>
      </c>
      <c r="C76" s="697" t="s">
        <v>2346</v>
      </c>
      <c r="D76" s="698" t="s">
        <v>2349</v>
      </c>
      <c r="E76" s="699" t="s">
        <v>1447</v>
      </c>
      <c r="F76" s="698" t="s">
        <v>2351</v>
      </c>
    </row>
    <row r="77" spans="1:7" s="41" customFormat="1" ht="15.6" customHeight="1">
      <c r="A77" s="39" t="s">
        <v>42</v>
      </c>
      <c r="B77" s="697" t="s">
        <v>2499</v>
      </c>
      <c r="C77" s="700" t="s">
        <v>2347</v>
      </c>
      <c r="D77" s="698" t="s">
        <v>2348</v>
      </c>
      <c r="E77" s="699" t="s">
        <v>1447</v>
      </c>
      <c r="F77" s="698" t="s">
        <v>2350</v>
      </c>
    </row>
    <row r="78" spans="1:7" s="41" customFormat="1" ht="15.6" customHeight="1">
      <c r="A78" s="39" t="s">
        <v>43</v>
      </c>
      <c r="B78" s="697" t="s">
        <v>2500</v>
      </c>
      <c r="C78" s="700" t="s">
        <v>2347</v>
      </c>
      <c r="D78" s="698" t="s">
        <v>2349</v>
      </c>
      <c r="E78" s="699" t="s">
        <v>1447</v>
      </c>
      <c r="F78" s="698" t="s">
        <v>2351</v>
      </c>
    </row>
    <row r="79" spans="1:7" s="31" customFormat="1">
      <c r="A79" s="66" t="s">
        <v>130</v>
      </c>
      <c r="B79" s="28"/>
      <c r="C79" s="29"/>
      <c r="D79" s="29"/>
      <c r="E79" s="29"/>
      <c r="F79" s="29"/>
    </row>
    <row r="80" spans="1:7" ht="15.6" customHeight="1">
      <c r="A80" s="32" t="s">
        <v>36</v>
      </c>
      <c r="B80" s="685" t="s">
        <v>2276</v>
      </c>
      <c r="C80" s="686" t="s">
        <v>1933</v>
      </c>
      <c r="D80" s="687" t="s">
        <v>1971</v>
      </c>
      <c r="E80" s="687" t="s">
        <v>1998</v>
      </c>
      <c r="F80" s="43"/>
      <c r="G80" s="70"/>
    </row>
    <row r="81" spans="1:7" ht="15.6" customHeight="1">
      <c r="A81" s="32" t="s">
        <v>37</v>
      </c>
      <c r="B81" s="685" t="s">
        <v>2277</v>
      </c>
      <c r="C81" s="686" t="s">
        <v>1933</v>
      </c>
      <c r="D81" s="687" t="s">
        <v>1973</v>
      </c>
      <c r="E81" s="687" t="s">
        <v>1998</v>
      </c>
      <c r="F81" s="33"/>
      <c r="G81" s="70"/>
    </row>
    <row r="82" spans="1:7" ht="15.6" customHeight="1">
      <c r="A82" s="32" t="s">
        <v>38</v>
      </c>
      <c r="B82" s="685" t="s">
        <v>2278</v>
      </c>
      <c r="C82" s="686" t="s">
        <v>1933</v>
      </c>
      <c r="D82" s="686" t="s">
        <v>1975</v>
      </c>
      <c r="E82" s="686" t="s">
        <v>1998</v>
      </c>
      <c r="F82" s="82"/>
      <c r="G82" s="70"/>
    </row>
    <row r="83" spans="1:7" ht="15.6" customHeight="1">
      <c r="A83" s="32" t="s">
        <v>39</v>
      </c>
      <c r="B83" s="67"/>
      <c r="C83" s="67"/>
      <c r="D83" s="67"/>
      <c r="E83" s="67"/>
      <c r="F83" s="82"/>
      <c r="G83" s="70"/>
    </row>
    <row r="84" spans="1:7" ht="15.6" customHeight="1">
      <c r="A84" s="148" t="s">
        <v>73</v>
      </c>
      <c r="B84" s="156"/>
      <c r="C84" s="156"/>
      <c r="D84" s="156"/>
      <c r="E84" s="159"/>
      <c r="F84" s="156"/>
    </row>
    <row r="85" spans="1:7" s="41" customFormat="1" ht="15.6" customHeight="1">
      <c r="A85" s="32" t="s">
        <v>41</v>
      </c>
      <c r="B85" s="703" t="s">
        <v>2289</v>
      </c>
      <c r="C85" s="703" t="s">
        <v>20</v>
      </c>
      <c r="D85" s="703" t="s">
        <v>469</v>
      </c>
      <c r="E85" s="703" t="s">
        <v>352</v>
      </c>
      <c r="F85" s="704" t="s">
        <v>470</v>
      </c>
    </row>
    <row r="86" spans="1:7" s="41" customFormat="1" ht="15.6" customHeight="1">
      <c r="A86" s="32" t="s">
        <v>40</v>
      </c>
      <c r="B86" s="703" t="s">
        <v>2290</v>
      </c>
      <c r="C86" s="694" t="s">
        <v>20</v>
      </c>
      <c r="D86" s="694" t="s">
        <v>472</v>
      </c>
      <c r="E86" s="694" t="s">
        <v>352</v>
      </c>
      <c r="F86" s="694" t="s">
        <v>470</v>
      </c>
    </row>
    <row r="87" spans="1:7" s="41" customFormat="1" ht="15.6" customHeight="1">
      <c r="A87" s="39" t="s">
        <v>42</v>
      </c>
      <c r="B87" s="703" t="s">
        <v>2291</v>
      </c>
      <c r="C87" s="694" t="s">
        <v>20</v>
      </c>
      <c r="D87" s="694" t="s">
        <v>474</v>
      </c>
      <c r="E87" s="694" t="s">
        <v>352</v>
      </c>
      <c r="F87" s="704" t="s">
        <v>470</v>
      </c>
    </row>
    <row r="88" spans="1:7" s="41" customFormat="1" ht="15.6" customHeight="1">
      <c r="A88" s="39" t="s">
        <v>43</v>
      </c>
      <c r="B88" s="39"/>
      <c r="C88" s="59"/>
      <c r="D88" s="160"/>
      <c r="E88" s="44"/>
      <c r="F88" s="47"/>
    </row>
    <row r="89" spans="1:7" s="2" customFormat="1">
      <c r="A89" s="113" t="s">
        <v>14</v>
      </c>
      <c r="B89" s="113"/>
      <c r="C89" s="113"/>
      <c r="D89" s="113"/>
      <c r="E89" s="113"/>
      <c r="F89" s="113"/>
    </row>
    <row r="90" spans="1:7" s="27" customFormat="1">
      <c r="A90" s="24" t="s">
        <v>3</v>
      </c>
      <c r="B90" s="25" t="s">
        <v>6</v>
      </c>
      <c r="C90" s="24" t="s">
        <v>7</v>
      </c>
      <c r="D90" s="25" t="s">
        <v>8</v>
      </c>
      <c r="E90" s="26" t="s">
        <v>4</v>
      </c>
      <c r="F90" s="25" t="s">
        <v>11</v>
      </c>
    </row>
    <row r="91" spans="1:7" s="31" customFormat="1">
      <c r="A91" s="66" t="s">
        <v>131</v>
      </c>
      <c r="B91" s="28"/>
      <c r="C91" s="29"/>
      <c r="D91" s="29"/>
      <c r="E91" s="29"/>
      <c r="F91" s="29"/>
    </row>
    <row r="92" spans="1:7">
      <c r="A92" s="39" t="s">
        <v>36</v>
      </c>
      <c r="B92" s="159" t="s">
        <v>1626</v>
      </c>
      <c r="C92" s="159" t="s">
        <v>1</v>
      </c>
      <c r="D92" s="159" t="s">
        <v>1627</v>
      </c>
      <c r="E92" s="159" t="s">
        <v>1457</v>
      </c>
      <c r="F92" s="159" t="s">
        <v>1628</v>
      </c>
      <c r="G92" s="41"/>
    </row>
    <row r="93" spans="1:7">
      <c r="A93" s="39" t="s">
        <v>37</v>
      </c>
      <c r="B93" s="159" t="s">
        <v>1629</v>
      </c>
      <c r="C93" s="159" t="s">
        <v>1</v>
      </c>
      <c r="D93" s="159" t="s">
        <v>1630</v>
      </c>
      <c r="E93" s="159" t="s">
        <v>1457</v>
      </c>
      <c r="F93" s="159" t="s">
        <v>1631</v>
      </c>
      <c r="G93" s="41"/>
    </row>
    <row r="94" spans="1:7" ht="12.95" customHeight="1">
      <c r="A94" s="39" t="s">
        <v>38</v>
      </c>
      <c r="B94" s="159" t="s">
        <v>2297</v>
      </c>
      <c r="C94" s="159" t="s">
        <v>9</v>
      </c>
      <c r="D94" s="159" t="s">
        <v>977</v>
      </c>
      <c r="E94" s="159" t="s">
        <v>849</v>
      </c>
      <c r="F94" s="159" t="s">
        <v>978</v>
      </c>
      <c r="G94" s="41"/>
    </row>
    <row r="95" spans="1:7">
      <c r="A95" s="39" t="s">
        <v>39</v>
      </c>
      <c r="B95" s="159" t="s">
        <v>2486</v>
      </c>
      <c r="C95" s="159" t="s">
        <v>9</v>
      </c>
      <c r="D95" s="159" t="s">
        <v>980</v>
      </c>
      <c r="E95" s="159" t="s">
        <v>849</v>
      </c>
      <c r="F95" s="159" t="s">
        <v>981</v>
      </c>
      <c r="G95" s="41"/>
    </row>
    <row r="96" spans="1:7">
      <c r="A96" s="192" t="s">
        <v>73</v>
      </c>
      <c r="B96" s="159"/>
      <c r="C96" s="159"/>
      <c r="D96" s="159"/>
      <c r="E96" s="159"/>
      <c r="F96" s="159"/>
      <c r="G96" s="41"/>
    </row>
    <row r="97" spans="1:7">
      <c r="A97" s="39" t="s">
        <v>41</v>
      </c>
      <c r="B97" s="159" t="s">
        <v>2283</v>
      </c>
      <c r="C97" s="159" t="s">
        <v>20</v>
      </c>
      <c r="D97" s="159" t="s">
        <v>476</v>
      </c>
      <c r="E97" s="159" t="s">
        <v>352</v>
      </c>
      <c r="F97" s="159" t="s">
        <v>477</v>
      </c>
      <c r="G97" s="41"/>
    </row>
    <row r="98" spans="1:7">
      <c r="A98" s="39" t="s">
        <v>40</v>
      </c>
      <c r="B98" s="159" t="s">
        <v>2284</v>
      </c>
      <c r="C98" s="159" t="s">
        <v>20</v>
      </c>
      <c r="D98" s="159" t="s">
        <v>479</v>
      </c>
      <c r="E98" s="159" t="s">
        <v>352</v>
      </c>
      <c r="F98" s="159" t="s">
        <v>477</v>
      </c>
      <c r="G98" s="41"/>
    </row>
    <row r="99" spans="1:7" s="41" customFormat="1">
      <c r="A99" s="39" t="s">
        <v>42</v>
      </c>
      <c r="B99" s="159"/>
      <c r="C99" s="159"/>
      <c r="D99" s="159"/>
      <c r="E99" s="159"/>
      <c r="F99" s="159"/>
    </row>
    <row r="100" spans="1:7" s="41" customFormat="1">
      <c r="A100" s="39" t="s">
        <v>43</v>
      </c>
      <c r="B100" s="159"/>
      <c r="C100" s="159"/>
      <c r="D100" s="159"/>
      <c r="E100" s="159"/>
      <c r="F100" s="159"/>
    </row>
    <row r="101" spans="1:7" s="31" customFormat="1">
      <c r="A101" s="66" t="s">
        <v>132</v>
      </c>
      <c r="B101" s="28"/>
      <c r="C101" s="29"/>
      <c r="D101" s="29"/>
      <c r="E101" s="29"/>
      <c r="F101" s="29"/>
    </row>
    <row r="102" spans="1:7" ht="15.75" customHeight="1">
      <c r="A102" s="32" t="s">
        <v>36</v>
      </c>
      <c r="B102" s="680" t="s">
        <v>172</v>
      </c>
      <c r="C102" s="1047" t="s">
        <v>172</v>
      </c>
      <c r="D102" s="655"/>
      <c r="E102" s="655"/>
      <c r="F102" s="656"/>
      <c r="G102"/>
    </row>
    <row r="103" spans="1:7" ht="15.75" customHeight="1">
      <c r="A103" s="32" t="s">
        <v>37</v>
      </c>
      <c r="B103" s="680"/>
      <c r="C103" s="1047"/>
      <c r="D103" s="657"/>
      <c r="E103" s="657"/>
      <c r="F103" s="658"/>
      <c r="G103"/>
    </row>
    <row r="104" spans="1:7" ht="12.95" customHeight="1">
      <c r="A104" s="32" t="s">
        <v>38</v>
      </c>
      <c r="B104" s="680"/>
      <c r="C104" s="1047"/>
      <c r="D104" s="657"/>
      <c r="E104" s="657"/>
      <c r="F104" s="658"/>
      <c r="G104"/>
    </row>
    <row r="105" spans="1:7" ht="15.75" customHeight="1">
      <c r="A105" s="32" t="s">
        <v>39</v>
      </c>
      <c r="B105" s="680"/>
      <c r="C105" s="1047"/>
      <c r="D105" s="657"/>
      <c r="E105" s="657"/>
      <c r="F105" s="658"/>
      <c r="G105"/>
    </row>
    <row r="106" spans="1:7" ht="15.75" customHeight="1">
      <c r="A106" s="148" t="s">
        <v>73</v>
      </c>
      <c r="B106" s="680"/>
      <c r="C106" s="1047"/>
      <c r="D106" s="657"/>
      <c r="E106" s="657"/>
      <c r="F106" s="658"/>
      <c r="G106"/>
    </row>
    <row r="107" spans="1:7" s="41" customFormat="1" ht="15.75" customHeight="1">
      <c r="A107" s="32" t="s">
        <v>41</v>
      </c>
      <c r="B107" s="680"/>
      <c r="C107" s="1047"/>
      <c r="D107" s="657"/>
      <c r="E107" s="657"/>
      <c r="F107" s="658"/>
    </row>
    <row r="108" spans="1:7" s="41" customFormat="1" ht="15.75" customHeight="1">
      <c r="A108" s="32" t="s">
        <v>40</v>
      </c>
      <c r="B108" s="680"/>
      <c r="C108" s="1047"/>
      <c r="D108" s="657"/>
      <c r="E108" s="657"/>
      <c r="F108" s="658"/>
    </row>
    <row r="109" spans="1:7" s="41" customFormat="1" ht="15.75" customHeight="1">
      <c r="A109" s="39" t="s">
        <v>42</v>
      </c>
      <c r="B109" s="680"/>
      <c r="C109" s="1047"/>
      <c r="D109" s="657"/>
      <c r="E109" s="657"/>
      <c r="F109" s="658"/>
    </row>
    <row r="110" spans="1:7" s="41" customFormat="1" ht="15.75" customHeight="1">
      <c r="A110" s="39" t="s">
        <v>43</v>
      </c>
      <c r="B110" s="680"/>
      <c r="C110" s="1047"/>
      <c r="D110" s="659"/>
      <c r="E110" s="659"/>
      <c r="F110" s="660"/>
    </row>
    <row r="111" spans="1:7" s="31" customFormat="1">
      <c r="A111" s="66" t="s">
        <v>133</v>
      </c>
      <c r="B111" s="28"/>
      <c r="C111" s="29"/>
      <c r="D111" s="29"/>
      <c r="E111" s="29"/>
      <c r="F111" s="29"/>
    </row>
    <row r="112" spans="1:7">
      <c r="A112" s="32" t="s">
        <v>36</v>
      </c>
      <c r="B112" s="33" t="s">
        <v>1632</v>
      </c>
      <c r="C112" s="178" t="s">
        <v>1</v>
      </c>
      <c r="D112" s="59" t="s">
        <v>1633</v>
      </c>
      <c r="E112" s="59" t="s">
        <v>1434</v>
      </c>
      <c r="F112" s="33" t="s">
        <v>1634</v>
      </c>
    </row>
    <row r="113" spans="1:6">
      <c r="A113" s="32" t="s">
        <v>37</v>
      </c>
      <c r="B113" s="33" t="s">
        <v>1635</v>
      </c>
      <c r="C113" s="178" t="s">
        <v>1</v>
      </c>
      <c r="D113" s="59" t="s">
        <v>1636</v>
      </c>
      <c r="E113" s="59" t="s">
        <v>1434</v>
      </c>
      <c r="F113" s="33" t="s">
        <v>1637</v>
      </c>
    </row>
    <row r="114" spans="1:6">
      <c r="A114" s="32" t="s">
        <v>38</v>
      </c>
      <c r="B114" s="51" t="s">
        <v>1638</v>
      </c>
      <c r="C114" s="59" t="s">
        <v>1</v>
      </c>
      <c r="D114" s="172" t="s">
        <v>1639</v>
      </c>
      <c r="E114" s="172" t="s">
        <v>1451</v>
      </c>
      <c r="F114" s="59" t="s">
        <v>1640</v>
      </c>
    </row>
    <row r="115" spans="1:6">
      <c r="A115" s="32" t="s">
        <v>39</v>
      </c>
      <c r="B115" s="51" t="s">
        <v>1641</v>
      </c>
      <c r="C115" s="59" t="s">
        <v>1</v>
      </c>
      <c r="D115" s="172" t="s">
        <v>1642</v>
      </c>
      <c r="E115" s="172" t="s">
        <v>1451</v>
      </c>
      <c r="F115" s="59" t="s">
        <v>1643</v>
      </c>
    </row>
    <row r="116" spans="1:6">
      <c r="A116" s="148" t="s">
        <v>73</v>
      </c>
      <c r="B116" s="8"/>
      <c r="C116" s="177"/>
      <c r="D116" s="8"/>
      <c r="E116" s="37"/>
      <c r="F116" s="8"/>
    </row>
    <row r="117" spans="1:6">
      <c r="A117" s="32" t="s">
        <v>41</v>
      </c>
      <c r="B117" s="39" t="s">
        <v>2288</v>
      </c>
      <c r="C117" s="59" t="s">
        <v>308</v>
      </c>
      <c r="D117" s="44" t="s">
        <v>313</v>
      </c>
      <c r="E117" s="44" t="s">
        <v>310</v>
      </c>
      <c r="F117" s="43" t="s">
        <v>314</v>
      </c>
    </row>
    <row r="118" spans="1:6">
      <c r="A118" s="32" t="s">
        <v>40</v>
      </c>
      <c r="B118" s="39" t="s">
        <v>2335</v>
      </c>
      <c r="C118" s="59" t="s">
        <v>308</v>
      </c>
      <c r="D118" s="44" t="s">
        <v>316</v>
      </c>
      <c r="E118" s="44" t="s">
        <v>310</v>
      </c>
      <c r="F118" s="33" t="s">
        <v>317</v>
      </c>
    </row>
    <row r="119" spans="1:6" s="41" customFormat="1">
      <c r="A119" s="39" t="s">
        <v>42</v>
      </c>
      <c r="B119" s="59" t="s">
        <v>2295</v>
      </c>
      <c r="C119" s="178" t="s">
        <v>534</v>
      </c>
      <c r="D119" s="59" t="s">
        <v>622</v>
      </c>
      <c r="E119" s="59" t="s">
        <v>623</v>
      </c>
      <c r="F119" s="51" t="s">
        <v>624</v>
      </c>
    </row>
    <row r="120" spans="1:6" s="41" customFormat="1">
      <c r="A120" s="39" t="s">
        <v>43</v>
      </c>
      <c r="B120" s="59" t="s">
        <v>2296</v>
      </c>
      <c r="C120" s="178" t="s">
        <v>534</v>
      </c>
      <c r="D120" s="59" t="s">
        <v>626</v>
      </c>
      <c r="E120" s="59" t="s">
        <v>623</v>
      </c>
      <c r="F120" s="51" t="s">
        <v>627</v>
      </c>
    </row>
    <row r="121" spans="1:6" s="31" customFormat="1">
      <c r="A121" s="66" t="s">
        <v>134</v>
      </c>
      <c r="B121" s="28"/>
      <c r="C121" s="29"/>
      <c r="D121" s="65"/>
      <c r="E121" s="29"/>
      <c r="F121" s="29"/>
    </row>
    <row r="122" spans="1:6">
      <c r="A122" s="32" t="s">
        <v>36</v>
      </c>
      <c r="B122" s="39" t="s">
        <v>2158</v>
      </c>
      <c r="C122" s="59" t="s">
        <v>2004</v>
      </c>
      <c r="D122" s="42"/>
      <c r="E122" s="44" t="s">
        <v>1434</v>
      </c>
      <c r="F122" s="175"/>
    </row>
    <row r="123" spans="1:6">
      <c r="A123" s="32" t="s">
        <v>37</v>
      </c>
      <c r="B123" s="39" t="s">
        <v>2158</v>
      </c>
      <c r="C123" s="59" t="s">
        <v>2004</v>
      </c>
      <c r="D123" s="42"/>
      <c r="E123" s="44" t="s">
        <v>1434</v>
      </c>
      <c r="F123" s="175"/>
    </row>
    <row r="124" spans="1:6">
      <c r="A124" s="32" t="s">
        <v>38</v>
      </c>
      <c r="B124" s="59" t="s">
        <v>2157</v>
      </c>
      <c r="C124" s="59" t="s">
        <v>2006</v>
      </c>
      <c r="D124" s="42"/>
      <c r="E124" s="67" t="s">
        <v>2007</v>
      </c>
      <c r="F124" s="175"/>
    </row>
    <row r="125" spans="1:6">
      <c r="A125" s="32" t="s">
        <v>39</v>
      </c>
      <c r="B125" s="59" t="s">
        <v>2157</v>
      </c>
      <c r="C125" s="59" t="s">
        <v>2006</v>
      </c>
      <c r="D125" s="42"/>
      <c r="E125" s="67" t="s">
        <v>2007</v>
      </c>
      <c r="F125" s="175"/>
    </row>
    <row r="126" spans="1:6">
      <c r="A126" s="148" t="s">
        <v>73</v>
      </c>
      <c r="B126" s="8"/>
      <c r="C126" s="177"/>
      <c r="D126" s="59"/>
      <c r="E126" s="44"/>
      <c r="F126" s="8"/>
    </row>
    <row r="127" spans="1:6">
      <c r="A127" s="32" t="s">
        <v>41</v>
      </c>
      <c r="B127" s="175" t="s">
        <v>2501</v>
      </c>
      <c r="C127" s="175" t="s">
        <v>2237</v>
      </c>
      <c r="D127" s="176" t="s">
        <v>1645</v>
      </c>
      <c r="E127" s="82" t="s">
        <v>1447</v>
      </c>
      <c r="F127" s="176" t="s">
        <v>1646</v>
      </c>
    </row>
    <row r="128" spans="1:6">
      <c r="A128" s="32" t="s">
        <v>40</v>
      </c>
      <c r="B128" s="175" t="s">
        <v>2502</v>
      </c>
      <c r="C128" s="175" t="s">
        <v>2237</v>
      </c>
      <c r="D128" s="176" t="s">
        <v>1645</v>
      </c>
      <c r="E128" s="82" t="s">
        <v>1447</v>
      </c>
      <c r="F128" s="176" t="s">
        <v>1646</v>
      </c>
    </row>
    <row r="129" spans="1:6" s="41" customFormat="1">
      <c r="A129" s="39" t="s">
        <v>42</v>
      </c>
      <c r="B129" s="175" t="s">
        <v>2501</v>
      </c>
      <c r="C129" s="163" t="s">
        <v>2238</v>
      </c>
      <c r="D129" s="176" t="s">
        <v>1645</v>
      </c>
      <c r="E129" s="82" t="s">
        <v>1447</v>
      </c>
      <c r="F129" s="176" t="s">
        <v>1646</v>
      </c>
    </row>
    <row r="130" spans="1:6" s="41" customFormat="1">
      <c r="A130" s="39" t="s">
        <v>43</v>
      </c>
      <c r="B130" s="175" t="s">
        <v>2502</v>
      </c>
      <c r="C130" s="163" t="s">
        <v>2238</v>
      </c>
      <c r="D130" s="176" t="s">
        <v>1645</v>
      </c>
      <c r="E130" s="82" t="s">
        <v>1447</v>
      </c>
      <c r="F130" s="176" t="s">
        <v>1646</v>
      </c>
    </row>
    <row r="131" spans="1:6" s="31" customFormat="1">
      <c r="A131" s="66" t="s">
        <v>135</v>
      </c>
      <c r="B131" s="28"/>
      <c r="C131" s="29"/>
      <c r="D131" s="29"/>
      <c r="E131" s="29"/>
      <c r="F131" s="29"/>
    </row>
    <row r="132" spans="1:6">
      <c r="A132" s="32" t="s">
        <v>36</v>
      </c>
      <c r="B132" s="39" t="s">
        <v>2475</v>
      </c>
      <c r="C132" s="59" t="s">
        <v>1933</v>
      </c>
      <c r="D132" s="44" t="s">
        <v>1977</v>
      </c>
      <c r="E132" s="44" t="s">
        <v>1998</v>
      </c>
      <c r="F132" s="43"/>
    </row>
    <row r="133" spans="1:6">
      <c r="A133" s="32" t="s">
        <v>37</v>
      </c>
      <c r="B133" s="39" t="s">
        <v>2476</v>
      </c>
      <c r="C133" s="59" t="s">
        <v>1933</v>
      </c>
      <c r="D133" s="44" t="s">
        <v>1979</v>
      </c>
      <c r="E133" s="44" t="s">
        <v>1998</v>
      </c>
      <c r="F133" s="33"/>
    </row>
    <row r="134" spans="1:6">
      <c r="A134" s="32" t="s">
        <v>38</v>
      </c>
      <c r="B134" s="32" t="s">
        <v>2477</v>
      </c>
      <c r="C134" s="32" t="s">
        <v>1933</v>
      </c>
      <c r="D134" s="32" t="s">
        <v>1981</v>
      </c>
      <c r="E134" s="32" t="s">
        <v>1998</v>
      </c>
      <c r="F134" s="32"/>
    </row>
    <row r="135" spans="1:6">
      <c r="A135" s="32" t="s">
        <v>39</v>
      </c>
      <c r="B135" s="32" t="s">
        <v>2478</v>
      </c>
      <c r="C135" s="32" t="s">
        <v>1933</v>
      </c>
      <c r="D135" s="32" t="s">
        <v>1983</v>
      </c>
      <c r="E135" s="32" t="s">
        <v>1998</v>
      </c>
      <c r="F135" s="32"/>
    </row>
    <row r="136" spans="1:6">
      <c r="A136" s="32" t="s">
        <v>73</v>
      </c>
      <c r="B136" s="32"/>
      <c r="C136" s="32"/>
      <c r="D136" s="32"/>
      <c r="E136" s="32"/>
      <c r="F136" s="32"/>
    </row>
    <row r="137" spans="1:6">
      <c r="A137" s="32" t="s">
        <v>41</v>
      </c>
      <c r="B137" s="32" t="s">
        <v>2281</v>
      </c>
      <c r="C137" s="32" t="s">
        <v>9</v>
      </c>
      <c r="D137" s="32" t="s">
        <v>983</v>
      </c>
      <c r="E137" s="32" t="s">
        <v>849</v>
      </c>
      <c r="F137" s="32" t="s">
        <v>984</v>
      </c>
    </row>
    <row r="138" spans="1:6">
      <c r="A138" s="32" t="s">
        <v>40</v>
      </c>
      <c r="B138" s="32" t="s">
        <v>2282</v>
      </c>
      <c r="C138" s="32" t="s">
        <v>9</v>
      </c>
      <c r="D138" s="32" t="s">
        <v>983</v>
      </c>
      <c r="E138" s="32" t="s">
        <v>849</v>
      </c>
      <c r="F138" s="32" t="s">
        <v>984</v>
      </c>
    </row>
    <row r="139" spans="1:6" s="41" customFormat="1" ht="31.5">
      <c r="A139" s="32" t="s">
        <v>42</v>
      </c>
      <c r="B139" s="32" t="s">
        <v>2279</v>
      </c>
      <c r="C139" s="32" t="s">
        <v>177</v>
      </c>
      <c r="D139" s="32" t="s">
        <v>274</v>
      </c>
      <c r="E139" s="32" t="s">
        <v>181</v>
      </c>
      <c r="F139" s="32" t="s">
        <v>275</v>
      </c>
    </row>
    <row r="140" spans="1:6" s="41" customFormat="1" ht="31.5">
      <c r="A140" s="32" t="s">
        <v>43</v>
      </c>
      <c r="B140" s="32" t="s">
        <v>2280</v>
      </c>
      <c r="C140" s="32" t="s">
        <v>177</v>
      </c>
      <c r="D140" s="32" t="s">
        <v>274</v>
      </c>
      <c r="E140" s="32" t="s">
        <v>181</v>
      </c>
      <c r="F140" s="32" t="s">
        <v>275</v>
      </c>
    </row>
    <row r="141" spans="1:6" s="2" customFormat="1">
      <c r="A141" s="113" t="s">
        <v>15</v>
      </c>
      <c r="B141" s="113"/>
      <c r="C141" s="113"/>
      <c r="D141" s="113"/>
      <c r="E141" s="113"/>
      <c r="F141" s="113"/>
    </row>
    <row r="142" spans="1:6" s="27" customFormat="1">
      <c r="A142" s="24" t="s">
        <v>3</v>
      </c>
      <c r="B142" s="25" t="s">
        <v>6</v>
      </c>
      <c r="C142" s="24" t="s">
        <v>7</v>
      </c>
      <c r="D142" s="25" t="s">
        <v>8</v>
      </c>
      <c r="E142" s="26" t="s">
        <v>4</v>
      </c>
      <c r="F142" s="25" t="s">
        <v>11</v>
      </c>
    </row>
    <row r="143" spans="1:6" s="31" customFormat="1">
      <c r="A143" s="66" t="s">
        <v>136</v>
      </c>
      <c r="B143" s="28"/>
      <c r="C143" s="29"/>
      <c r="D143" s="29"/>
      <c r="E143" s="29"/>
      <c r="F143" s="29"/>
    </row>
    <row r="144" spans="1:6">
      <c r="A144" s="76" t="s">
        <v>36</v>
      </c>
      <c r="B144" s="173" t="s">
        <v>1647</v>
      </c>
      <c r="C144" s="173" t="s">
        <v>1</v>
      </c>
      <c r="D144" s="165" t="s">
        <v>1648</v>
      </c>
      <c r="E144" s="162" t="s">
        <v>1434</v>
      </c>
      <c r="F144" s="165" t="s">
        <v>1649</v>
      </c>
    </row>
    <row r="145" spans="1:7">
      <c r="A145" s="76" t="s">
        <v>37</v>
      </c>
      <c r="B145" s="173" t="s">
        <v>1650</v>
      </c>
      <c r="C145" s="173" t="s">
        <v>1</v>
      </c>
      <c r="D145" s="165" t="s">
        <v>1651</v>
      </c>
      <c r="E145" s="162" t="s">
        <v>1434</v>
      </c>
      <c r="F145" s="165" t="s">
        <v>1652</v>
      </c>
    </row>
    <row r="146" spans="1:7">
      <c r="A146" s="76" t="s">
        <v>38</v>
      </c>
      <c r="B146" s="160" t="s">
        <v>2487</v>
      </c>
      <c r="C146" s="160" t="s">
        <v>9</v>
      </c>
      <c r="D146" s="160" t="s">
        <v>987</v>
      </c>
      <c r="E146" s="160" t="s">
        <v>849</v>
      </c>
      <c r="F146" s="160" t="s">
        <v>988</v>
      </c>
    </row>
    <row r="147" spans="1:7">
      <c r="A147" s="76" t="s">
        <v>39</v>
      </c>
      <c r="B147" s="160" t="s">
        <v>2488</v>
      </c>
      <c r="C147" s="160" t="s">
        <v>9</v>
      </c>
      <c r="D147" s="160" t="s">
        <v>987</v>
      </c>
      <c r="E147" s="160" t="s">
        <v>849</v>
      </c>
      <c r="F147" s="160" t="s">
        <v>988</v>
      </c>
    </row>
    <row r="148" spans="1:7">
      <c r="A148" s="76" t="s">
        <v>79</v>
      </c>
      <c r="B148" s="154"/>
      <c r="C148" s="154"/>
      <c r="D148" s="154"/>
      <c r="E148" s="37"/>
      <c r="F148" s="8"/>
    </row>
    <row r="149" spans="1:7">
      <c r="A149" s="76" t="s">
        <v>41</v>
      </c>
      <c r="B149" s="59" t="s">
        <v>2293</v>
      </c>
      <c r="C149" s="59" t="s">
        <v>0</v>
      </c>
      <c r="D149" s="59" t="s">
        <v>1845</v>
      </c>
      <c r="E149" s="32" t="s">
        <v>1766</v>
      </c>
      <c r="F149" s="32" t="s">
        <v>1846</v>
      </c>
    </row>
    <row r="150" spans="1:7">
      <c r="A150" s="76" t="s">
        <v>40</v>
      </c>
      <c r="B150" s="59" t="s">
        <v>2294</v>
      </c>
      <c r="C150" s="59" t="s">
        <v>0</v>
      </c>
      <c r="D150" s="59" t="s">
        <v>1845</v>
      </c>
      <c r="E150" s="32" t="s">
        <v>1766</v>
      </c>
      <c r="F150" s="32" t="s">
        <v>1846</v>
      </c>
    </row>
    <row r="151" spans="1:7" s="41" customFormat="1" ht="47.25">
      <c r="A151" s="52" t="s">
        <v>42</v>
      </c>
      <c r="B151" s="39" t="s">
        <v>277</v>
      </c>
      <c r="C151" s="59" t="s">
        <v>177</v>
      </c>
      <c r="D151" s="161" t="s">
        <v>278</v>
      </c>
      <c r="E151" s="32" t="s">
        <v>181</v>
      </c>
      <c r="F151" s="32" t="s">
        <v>279</v>
      </c>
    </row>
    <row r="152" spans="1:7" s="41" customFormat="1" ht="47.25">
      <c r="A152" s="52" t="s">
        <v>43</v>
      </c>
      <c r="B152" s="39" t="s">
        <v>280</v>
      </c>
      <c r="C152" s="59" t="s">
        <v>177</v>
      </c>
      <c r="D152" s="158" t="s">
        <v>278</v>
      </c>
      <c r="E152" s="32" t="s">
        <v>181</v>
      </c>
      <c r="F152" s="32" t="s">
        <v>279</v>
      </c>
    </row>
    <row r="153" spans="1:7" s="31" customFormat="1">
      <c r="A153" s="87" t="s">
        <v>137</v>
      </c>
      <c r="B153" s="28"/>
      <c r="C153" s="29"/>
      <c r="D153" s="29"/>
      <c r="E153" s="29"/>
      <c r="F153" s="29"/>
    </row>
    <row r="154" spans="1:7">
      <c r="A154" s="76" t="s">
        <v>36</v>
      </c>
      <c r="B154" s="59" t="s">
        <v>1653</v>
      </c>
      <c r="C154" s="59" t="s">
        <v>1</v>
      </c>
      <c r="D154" s="59" t="s">
        <v>1654</v>
      </c>
      <c r="E154" s="59" t="s">
        <v>1434</v>
      </c>
      <c r="F154" s="59" t="s">
        <v>1655</v>
      </c>
    </row>
    <row r="155" spans="1:7">
      <c r="A155" s="76" t="s">
        <v>37</v>
      </c>
      <c r="B155" s="59" t="s">
        <v>1656</v>
      </c>
      <c r="C155" s="59" t="s">
        <v>1</v>
      </c>
      <c r="D155" s="59" t="s">
        <v>1657</v>
      </c>
      <c r="E155" s="59" t="s">
        <v>1434</v>
      </c>
      <c r="F155" s="59" t="s">
        <v>1658</v>
      </c>
    </row>
    <row r="156" spans="1:7">
      <c r="A156" s="76" t="s">
        <v>38</v>
      </c>
      <c r="B156" s="173" t="s">
        <v>1659</v>
      </c>
      <c r="C156" s="173" t="s">
        <v>1</v>
      </c>
      <c r="D156" s="174" t="s">
        <v>1660</v>
      </c>
      <c r="E156" s="179" t="s">
        <v>1451</v>
      </c>
      <c r="F156" s="174" t="s">
        <v>1661</v>
      </c>
    </row>
    <row r="157" spans="1:7">
      <c r="A157" s="76" t="s">
        <v>39</v>
      </c>
      <c r="B157" s="173" t="s">
        <v>1662</v>
      </c>
      <c r="C157" s="173" t="s">
        <v>1</v>
      </c>
      <c r="D157" s="174" t="s">
        <v>1663</v>
      </c>
      <c r="E157" s="179" t="s">
        <v>1451</v>
      </c>
      <c r="F157" s="174" t="s">
        <v>1664</v>
      </c>
    </row>
    <row r="158" spans="1:7">
      <c r="A158" s="76" t="s">
        <v>79</v>
      </c>
      <c r="B158" s="8"/>
      <c r="C158" s="8"/>
      <c r="D158" s="8"/>
      <c r="E158" s="37"/>
      <c r="F158" s="8"/>
    </row>
    <row r="159" spans="1:7" s="41" customFormat="1">
      <c r="A159" s="181" t="s">
        <v>41</v>
      </c>
      <c r="B159" s="172" t="s">
        <v>2306</v>
      </c>
      <c r="C159" s="141" t="s">
        <v>20</v>
      </c>
      <c r="D159" s="172" t="s">
        <v>481</v>
      </c>
      <c r="E159" s="36" t="s">
        <v>352</v>
      </c>
      <c r="F159" s="36" t="s">
        <v>482</v>
      </c>
      <c r="G159" s="5"/>
    </row>
    <row r="160" spans="1:7" s="41" customFormat="1">
      <c r="A160" s="181" t="s">
        <v>40</v>
      </c>
      <c r="B160" s="172" t="s">
        <v>2307</v>
      </c>
      <c r="C160" s="141" t="s">
        <v>20</v>
      </c>
      <c r="D160" s="172" t="s">
        <v>484</v>
      </c>
      <c r="E160" s="36" t="s">
        <v>352</v>
      </c>
      <c r="F160" s="36" t="s">
        <v>482</v>
      </c>
      <c r="G160" s="5"/>
    </row>
    <row r="161" spans="1:6" s="41" customFormat="1">
      <c r="A161" s="182" t="s">
        <v>42</v>
      </c>
      <c r="B161" s="59"/>
      <c r="C161" s="59"/>
      <c r="D161" s="59"/>
      <c r="E161" s="59"/>
      <c r="F161" s="54"/>
    </row>
    <row r="162" spans="1:6" s="41" customFormat="1">
      <c r="A162" s="52" t="s">
        <v>43</v>
      </c>
      <c r="B162" s="59"/>
      <c r="C162" s="59"/>
      <c r="D162" s="59"/>
      <c r="E162" s="59"/>
      <c r="F162" s="54"/>
    </row>
    <row r="163" spans="1:6" s="31" customFormat="1">
      <c r="A163" s="87" t="s">
        <v>138</v>
      </c>
      <c r="B163" s="28"/>
      <c r="C163" s="29"/>
      <c r="D163" s="29"/>
      <c r="E163" s="29"/>
      <c r="F163" s="29"/>
    </row>
    <row r="164" spans="1:6" ht="15.75" customHeight="1">
      <c r="A164" s="181" t="s">
        <v>36</v>
      </c>
      <c r="B164" s="1047" t="s">
        <v>172</v>
      </c>
      <c r="C164" s="1047" t="s">
        <v>172</v>
      </c>
      <c r="D164" s="1047"/>
      <c r="E164" s="1047"/>
      <c r="F164" s="1047"/>
    </row>
    <row r="165" spans="1:6" ht="15.75" customHeight="1">
      <c r="A165" s="181" t="s">
        <v>37</v>
      </c>
      <c r="B165" s="1047"/>
      <c r="C165" s="1047"/>
      <c r="D165" s="1047"/>
      <c r="E165" s="1047"/>
      <c r="F165" s="1047"/>
    </row>
    <row r="166" spans="1:6" ht="15.75" customHeight="1">
      <c r="A166" s="76" t="s">
        <v>38</v>
      </c>
      <c r="B166" s="1047"/>
      <c r="C166" s="1047"/>
      <c r="D166" s="1047"/>
      <c r="E166" s="1047"/>
      <c r="F166" s="1047"/>
    </row>
    <row r="167" spans="1:6" ht="15.75" customHeight="1">
      <c r="A167" s="76" t="s">
        <v>39</v>
      </c>
      <c r="B167" s="1047"/>
      <c r="C167" s="1047"/>
      <c r="D167" s="1047"/>
      <c r="E167" s="1047"/>
      <c r="F167" s="1047"/>
    </row>
    <row r="168" spans="1:6" ht="15.75" customHeight="1">
      <c r="A168" s="76" t="s">
        <v>79</v>
      </c>
      <c r="B168" s="1047"/>
      <c r="C168" s="1047"/>
      <c r="D168" s="1047"/>
      <c r="E168" s="1047"/>
      <c r="F168" s="1047"/>
    </row>
    <row r="169" spans="1:6" ht="15.75" customHeight="1">
      <c r="A169" s="76" t="s">
        <v>41</v>
      </c>
      <c r="B169" s="1047"/>
      <c r="C169" s="1047"/>
      <c r="D169" s="1047"/>
      <c r="E169" s="1047"/>
      <c r="F169" s="1047"/>
    </row>
    <row r="170" spans="1:6" ht="15.75" customHeight="1">
      <c r="A170" s="76" t="s">
        <v>40</v>
      </c>
      <c r="B170" s="1047"/>
      <c r="C170" s="1047"/>
      <c r="D170" s="1047"/>
      <c r="E170" s="1047"/>
      <c r="F170" s="1047"/>
    </row>
    <row r="171" spans="1:6" s="41" customFormat="1" ht="15.75" customHeight="1">
      <c r="A171" s="52" t="s">
        <v>42</v>
      </c>
      <c r="B171" s="1047"/>
      <c r="C171" s="1047"/>
      <c r="D171" s="1047"/>
      <c r="E171" s="1047"/>
      <c r="F171" s="1047"/>
    </row>
    <row r="172" spans="1:6" s="41" customFormat="1" ht="15.75" customHeight="1">
      <c r="A172" s="52" t="s">
        <v>43</v>
      </c>
      <c r="B172" s="1047"/>
      <c r="C172" s="1047"/>
      <c r="D172" s="1047"/>
      <c r="E172" s="1047"/>
      <c r="F172" s="1047"/>
    </row>
    <row r="173" spans="1:6" s="31" customFormat="1">
      <c r="A173" s="87" t="s">
        <v>139</v>
      </c>
      <c r="B173" s="28"/>
      <c r="C173" s="29"/>
      <c r="D173" s="65"/>
      <c r="E173" s="29"/>
      <c r="F173" s="29"/>
    </row>
    <row r="174" spans="1:6">
      <c r="A174" s="76" t="s">
        <v>36</v>
      </c>
      <c r="B174" s="39" t="s">
        <v>2158</v>
      </c>
      <c r="C174" s="59" t="s">
        <v>2004</v>
      </c>
      <c r="D174" s="42"/>
      <c r="E174" s="44" t="s">
        <v>1434</v>
      </c>
      <c r="F174" s="43"/>
    </row>
    <row r="175" spans="1:6">
      <c r="A175" s="76" t="s">
        <v>37</v>
      </c>
      <c r="B175" s="39" t="s">
        <v>2158</v>
      </c>
      <c r="C175" s="59" t="s">
        <v>2004</v>
      </c>
      <c r="D175" s="42"/>
      <c r="E175" s="44" t="s">
        <v>1434</v>
      </c>
      <c r="F175" s="43"/>
    </row>
    <row r="176" spans="1:6">
      <c r="A176" s="76" t="s">
        <v>38</v>
      </c>
      <c r="B176" s="59" t="s">
        <v>2157</v>
      </c>
      <c r="C176" s="59" t="s">
        <v>2006</v>
      </c>
      <c r="D176" s="42"/>
      <c r="E176" s="67" t="s">
        <v>2007</v>
      </c>
      <c r="F176" s="43"/>
    </row>
    <row r="177" spans="1:6">
      <c r="A177" s="76" t="s">
        <v>39</v>
      </c>
      <c r="B177" s="59" t="s">
        <v>2157</v>
      </c>
      <c r="C177" s="59" t="s">
        <v>2006</v>
      </c>
      <c r="D177" s="42"/>
      <c r="E177" s="67" t="s">
        <v>2007</v>
      </c>
      <c r="F177" s="43"/>
    </row>
    <row r="178" spans="1:6">
      <c r="A178" s="148" t="s">
        <v>79</v>
      </c>
      <c r="B178" s="8"/>
      <c r="C178" s="8"/>
      <c r="D178" s="59"/>
      <c r="E178" s="8"/>
      <c r="F178" s="8"/>
    </row>
    <row r="179" spans="1:6">
      <c r="A179" s="76" t="s">
        <v>41</v>
      </c>
      <c r="B179" s="175" t="s">
        <v>2503</v>
      </c>
      <c r="C179" s="175" t="s">
        <v>2237</v>
      </c>
      <c r="D179" s="176" t="s">
        <v>1666</v>
      </c>
      <c r="E179" s="89" t="s">
        <v>1447</v>
      </c>
      <c r="F179" s="176" t="s">
        <v>1667</v>
      </c>
    </row>
    <row r="180" spans="1:6">
      <c r="A180" s="76" t="s">
        <v>40</v>
      </c>
      <c r="B180" s="175" t="s">
        <v>2504</v>
      </c>
      <c r="C180" s="175" t="s">
        <v>2237</v>
      </c>
      <c r="D180" s="176" t="s">
        <v>1666</v>
      </c>
      <c r="E180" s="89" t="s">
        <v>1447</v>
      </c>
      <c r="F180" s="176" t="s">
        <v>1667</v>
      </c>
    </row>
    <row r="181" spans="1:6" s="41" customFormat="1">
      <c r="A181" s="52" t="s">
        <v>42</v>
      </c>
      <c r="B181" s="175" t="s">
        <v>2503</v>
      </c>
      <c r="C181" s="163" t="s">
        <v>2238</v>
      </c>
      <c r="D181" s="176" t="s">
        <v>1666</v>
      </c>
      <c r="E181" s="89" t="s">
        <v>1447</v>
      </c>
      <c r="F181" s="176" t="s">
        <v>1667</v>
      </c>
    </row>
    <row r="182" spans="1:6" s="41" customFormat="1">
      <c r="A182" s="52" t="s">
        <v>43</v>
      </c>
      <c r="B182" s="175" t="s">
        <v>2504</v>
      </c>
      <c r="C182" s="163" t="s">
        <v>2238</v>
      </c>
      <c r="D182" s="176" t="s">
        <v>1666</v>
      </c>
      <c r="E182" s="89" t="s">
        <v>1447</v>
      </c>
      <c r="F182" s="176" t="s">
        <v>1667</v>
      </c>
    </row>
    <row r="183" spans="1:6" s="31" customFormat="1">
      <c r="A183" s="87" t="s">
        <v>140</v>
      </c>
      <c r="B183" s="28"/>
      <c r="C183" s="29"/>
      <c r="D183" s="29"/>
      <c r="E183" s="29"/>
      <c r="F183" s="29"/>
    </row>
    <row r="184" spans="1:6" ht="15.75" customHeight="1">
      <c r="A184" s="76" t="s">
        <v>36</v>
      </c>
      <c r="B184" s="159" t="s">
        <v>2479</v>
      </c>
      <c r="C184" s="141" t="s">
        <v>1933</v>
      </c>
      <c r="D184" s="172" t="s">
        <v>1985</v>
      </c>
      <c r="E184" s="36" t="s">
        <v>1998</v>
      </c>
      <c r="F184" s="84"/>
    </row>
    <row r="185" spans="1:6">
      <c r="A185" s="76" t="s">
        <v>37</v>
      </c>
      <c r="B185" s="159" t="s">
        <v>2480</v>
      </c>
      <c r="C185" s="141" t="s">
        <v>1933</v>
      </c>
      <c r="D185" s="172" t="s">
        <v>1987</v>
      </c>
      <c r="E185" s="36" t="s">
        <v>1998</v>
      </c>
      <c r="F185" s="84"/>
    </row>
    <row r="186" spans="1:6">
      <c r="A186" s="76" t="s">
        <v>38</v>
      </c>
      <c r="B186" s="49" t="s">
        <v>2481</v>
      </c>
      <c r="C186" s="67" t="s">
        <v>1933</v>
      </c>
      <c r="D186" s="147" t="s">
        <v>1989</v>
      </c>
      <c r="E186" s="44" t="s">
        <v>1998</v>
      </c>
      <c r="F186" s="84"/>
    </row>
    <row r="187" spans="1:6">
      <c r="A187" s="76" t="s">
        <v>39</v>
      </c>
      <c r="B187" s="49" t="s">
        <v>2482</v>
      </c>
      <c r="C187" s="67" t="s">
        <v>1933</v>
      </c>
      <c r="D187" s="147" t="s">
        <v>1991</v>
      </c>
      <c r="E187" s="44" t="s">
        <v>1998</v>
      </c>
      <c r="F187" s="84"/>
    </row>
    <row r="188" spans="1:6">
      <c r="A188" s="148" t="s">
        <v>79</v>
      </c>
      <c r="B188" s="33"/>
      <c r="C188" s="164"/>
      <c r="D188" s="76"/>
      <c r="E188" s="33"/>
      <c r="F188" s="164"/>
    </row>
    <row r="189" spans="1:6" ht="31.5">
      <c r="A189" s="76" t="s">
        <v>41</v>
      </c>
      <c r="B189" s="39" t="s">
        <v>281</v>
      </c>
      <c r="C189" s="59" t="s">
        <v>177</v>
      </c>
      <c r="D189" s="76" t="s">
        <v>282</v>
      </c>
      <c r="E189" s="39" t="s">
        <v>181</v>
      </c>
      <c r="F189" s="114" t="s">
        <v>283</v>
      </c>
    </row>
    <row r="190" spans="1:6" ht="31.5">
      <c r="A190" s="76" t="s">
        <v>40</v>
      </c>
      <c r="B190" s="39" t="s">
        <v>284</v>
      </c>
      <c r="C190" s="59" t="s">
        <v>177</v>
      </c>
      <c r="D190" s="76" t="s">
        <v>282</v>
      </c>
      <c r="E190" s="39" t="s">
        <v>181</v>
      </c>
      <c r="F190" s="114" t="s">
        <v>283</v>
      </c>
    </row>
    <row r="191" spans="1:6" s="41" customFormat="1">
      <c r="A191" s="76" t="s">
        <v>42</v>
      </c>
      <c r="B191" s="33" t="s">
        <v>2292</v>
      </c>
      <c r="C191" s="164" t="s">
        <v>0</v>
      </c>
      <c r="D191" s="76" t="s">
        <v>1849</v>
      </c>
      <c r="E191" s="33" t="s">
        <v>1766</v>
      </c>
      <c r="F191" s="164" t="s">
        <v>1850</v>
      </c>
    </row>
    <row r="192" spans="1:6" s="41" customFormat="1">
      <c r="A192" s="76" t="s">
        <v>43</v>
      </c>
      <c r="B192" s="39"/>
      <c r="C192" s="59"/>
      <c r="D192" s="76"/>
      <c r="E192" s="39"/>
      <c r="F192" s="59"/>
    </row>
    <row r="193" spans="1:6" s="2" customFormat="1">
      <c r="A193" s="113" t="s">
        <v>16</v>
      </c>
      <c r="B193" s="113"/>
      <c r="C193" s="113"/>
      <c r="D193" s="113"/>
      <c r="E193" s="113"/>
      <c r="F193" s="113"/>
    </row>
    <row r="194" spans="1:6" s="27" customFormat="1">
      <c r="A194" s="24" t="s">
        <v>3</v>
      </c>
      <c r="B194" s="25" t="s">
        <v>6</v>
      </c>
      <c r="C194" s="24" t="s">
        <v>7</v>
      </c>
      <c r="D194" s="25" t="s">
        <v>8</v>
      </c>
      <c r="E194" s="26" t="s">
        <v>4</v>
      </c>
      <c r="F194" s="25" t="s">
        <v>11</v>
      </c>
    </row>
    <row r="195" spans="1:6" s="31" customFormat="1">
      <c r="A195" s="66" t="s">
        <v>141</v>
      </c>
      <c r="B195" s="28"/>
      <c r="C195" s="29"/>
      <c r="D195" s="29"/>
      <c r="E195" s="29"/>
      <c r="F195" s="29"/>
    </row>
    <row r="196" spans="1:6">
      <c r="A196" s="32" t="s">
        <v>36</v>
      </c>
      <c r="B196" s="173" t="s">
        <v>1668</v>
      </c>
      <c r="C196" s="173" t="s">
        <v>1</v>
      </c>
      <c r="D196" s="174" t="s">
        <v>1669</v>
      </c>
      <c r="E196" s="162" t="s">
        <v>1434</v>
      </c>
      <c r="F196" s="174" t="s">
        <v>1670</v>
      </c>
    </row>
    <row r="197" spans="1:6">
      <c r="A197" s="32" t="s">
        <v>37</v>
      </c>
      <c r="B197" s="173" t="s">
        <v>1671</v>
      </c>
      <c r="C197" s="173" t="s">
        <v>1</v>
      </c>
      <c r="D197" s="174" t="s">
        <v>1672</v>
      </c>
      <c r="E197" s="162" t="s">
        <v>1434</v>
      </c>
      <c r="F197" s="174" t="s">
        <v>1673</v>
      </c>
    </row>
    <row r="198" spans="1:6" ht="12.95" customHeight="1">
      <c r="A198" s="32" t="s">
        <v>38</v>
      </c>
      <c r="B198" s="32" t="s">
        <v>2285</v>
      </c>
      <c r="C198" s="32" t="s">
        <v>0</v>
      </c>
      <c r="D198" s="32" t="s">
        <v>1852</v>
      </c>
      <c r="E198" s="32" t="s">
        <v>1766</v>
      </c>
      <c r="F198" s="32" t="s">
        <v>1853</v>
      </c>
    </row>
    <row r="199" spans="1:6">
      <c r="A199" s="32" t="s">
        <v>39</v>
      </c>
      <c r="B199" s="8" t="s">
        <v>2286</v>
      </c>
      <c r="C199" s="8" t="s">
        <v>0</v>
      </c>
      <c r="D199" s="8" t="s">
        <v>1852</v>
      </c>
      <c r="E199" s="8" t="s">
        <v>1766</v>
      </c>
      <c r="F199" s="148" t="s">
        <v>1853</v>
      </c>
    </row>
    <row r="200" spans="1:6">
      <c r="A200" s="148" t="s">
        <v>73</v>
      </c>
      <c r="B200" s="32"/>
      <c r="C200" s="32"/>
      <c r="D200" s="32"/>
      <c r="E200" s="32"/>
      <c r="F200" s="32"/>
    </row>
    <row r="201" spans="1:6">
      <c r="A201" s="32" t="s">
        <v>41</v>
      </c>
      <c r="B201" s="32" t="s">
        <v>2325</v>
      </c>
      <c r="C201" s="32" t="s">
        <v>5</v>
      </c>
      <c r="D201" s="32" t="s">
        <v>1391</v>
      </c>
      <c r="E201" s="32" t="s">
        <v>1277</v>
      </c>
      <c r="F201" s="32" t="s">
        <v>1392</v>
      </c>
    </row>
    <row r="202" spans="1:6">
      <c r="A202" s="32" t="s">
        <v>40</v>
      </c>
      <c r="B202" s="8" t="s">
        <v>2326</v>
      </c>
      <c r="C202" s="8" t="s">
        <v>5</v>
      </c>
      <c r="D202" s="8" t="s">
        <v>1394</v>
      </c>
      <c r="E202" s="8" t="s">
        <v>1277</v>
      </c>
      <c r="F202" s="148" t="s">
        <v>1395</v>
      </c>
    </row>
    <row r="203" spans="1:6" s="41" customFormat="1">
      <c r="A203" s="39" t="s">
        <v>42</v>
      </c>
      <c r="B203" s="39"/>
      <c r="C203" s="59"/>
      <c r="D203" s="160"/>
      <c r="E203" s="44"/>
      <c r="F203" s="47"/>
    </row>
    <row r="204" spans="1:6" s="41" customFormat="1">
      <c r="A204" s="39" t="s">
        <v>43</v>
      </c>
      <c r="B204" s="39"/>
      <c r="C204" s="59"/>
      <c r="D204" s="160"/>
      <c r="E204" s="44"/>
      <c r="F204" s="47"/>
    </row>
    <row r="205" spans="1:6" s="31" customFormat="1">
      <c r="A205" s="66" t="s">
        <v>142</v>
      </c>
      <c r="B205" s="28"/>
      <c r="C205" s="29"/>
      <c r="D205" s="29"/>
      <c r="E205" s="29"/>
      <c r="F205" s="29"/>
    </row>
    <row r="206" spans="1:6">
      <c r="A206" s="32" t="s">
        <v>36</v>
      </c>
      <c r="B206" s="59" t="s">
        <v>2489</v>
      </c>
      <c r="C206" s="59" t="s">
        <v>9</v>
      </c>
      <c r="D206" s="59" t="s">
        <v>991</v>
      </c>
      <c r="E206" s="126" t="s">
        <v>832</v>
      </c>
      <c r="F206" s="43" t="s">
        <v>992</v>
      </c>
    </row>
    <row r="207" spans="1:6">
      <c r="A207" s="32" t="s">
        <v>37</v>
      </c>
      <c r="B207" s="59" t="s">
        <v>2490</v>
      </c>
      <c r="C207" s="59" t="s">
        <v>9</v>
      </c>
      <c r="D207" s="59" t="s">
        <v>994</v>
      </c>
      <c r="E207" s="126" t="s">
        <v>832</v>
      </c>
      <c r="F207" s="43" t="s">
        <v>995</v>
      </c>
    </row>
    <row r="208" spans="1:6">
      <c r="A208" s="32" t="s">
        <v>38</v>
      </c>
      <c r="B208" s="160" t="s">
        <v>1674</v>
      </c>
      <c r="C208" s="160" t="s">
        <v>1</v>
      </c>
      <c r="D208" s="160" t="s">
        <v>1675</v>
      </c>
      <c r="E208" s="160" t="s">
        <v>1457</v>
      </c>
      <c r="F208" s="160" t="s">
        <v>1676</v>
      </c>
    </row>
    <row r="209" spans="1:6">
      <c r="A209" s="32" t="s">
        <v>39</v>
      </c>
      <c r="B209" s="160" t="s">
        <v>1677</v>
      </c>
      <c r="C209" s="160" t="s">
        <v>1</v>
      </c>
      <c r="D209" s="160" t="s">
        <v>1678</v>
      </c>
      <c r="E209" s="160" t="s">
        <v>1457</v>
      </c>
      <c r="F209" s="160" t="s">
        <v>1679</v>
      </c>
    </row>
    <row r="210" spans="1:6">
      <c r="A210" s="148" t="s">
        <v>73</v>
      </c>
      <c r="B210" s="8"/>
      <c r="C210" s="8"/>
      <c r="D210" s="8"/>
      <c r="E210" s="37"/>
      <c r="F210" s="8"/>
    </row>
    <row r="211" spans="1:6">
      <c r="A211" s="32" t="s">
        <v>41</v>
      </c>
      <c r="B211" s="67" t="s">
        <v>2308</v>
      </c>
      <c r="C211" s="67" t="s">
        <v>20</v>
      </c>
      <c r="D211" s="67" t="s">
        <v>486</v>
      </c>
      <c r="E211" s="67" t="s">
        <v>352</v>
      </c>
      <c r="F211" s="67" t="s">
        <v>487</v>
      </c>
    </row>
    <row r="212" spans="1:6">
      <c r="A212" s="32" t="s">
        <v>40</v>
      </c>
      <c r="B212" s="67" t="s">
        <v>2309</v>
      </c>
      <c r="C212" s="67" t="s">
        <v>20</v>
      </c>
      <c r="D212" s="67" t="s">
        <v>489</v>
      </c>
      <c r="E212" s="67" t="s">
        <v>352</v>
      </c>
      <c r="F212" s="67" t="s">
        <v>490</v>
      </c>
    </row>
    <row r="213" spans="1:6" s="41" customFormat="1">
      <c r="A213" s="39" t="s">
        <v>42</v>
      </c>
      <c r="B213" s="147" t="s">
        <v>2310</v>
      </c>
      <c r="C213" s="147" t="s">
        <v>20</v>
      </c>
      <c r="D213" s="147" t="s">
        <v>492</v>
      </c>
      <c r="E213" s="147" t="s">
        <v>352</v>
      </c>
      <c r="F213" s="37" t="s">
        <v>490</v>
      </c>
    </row>
    <row r="214" spans="1:6" s="41" customFormat="1">
      <c r="A214" s="39" t="s">
        <v>43</v>
      </c>
      <c r="B214" s="88" t="s">
        <v>2330</v>
      </c>
      <c r="C214" s="88" t="s">
        <v>534</v>
      </c>
      <c r="D214" s="88" t="s">
        <v>628</v>
      </c>
      <c r="E214" s="88" t="s">
        <v>629</v>
      </c>
      <c r="F214" s="89" t="s">
        <v>630</v>
      </c>
    </row>
    <row r="215" spans="1:6" s="31" customFormat="1">
      <c r="A215" s="66" t="s">
        <v>143</v>
      </c>
      <c r="B215" s="28"/>
      <c r="C215" s="29"/>
      <c r="D215" s="29"/>
      <c r="E215" s="29"/>
      <c r="F215" s="29"/>
    </row>
    <row r="216" spans="1:6" s="41" customFormat="1">
      <c r="A216" s="32" t="s">
        <v>36</v>
      </c>
      <c r="B216" s="8" t="s">
        <v>1680</v>
      </c>
      <c r="C216" s="8" t="s">
        <v>1</v>
      </c>
      <c r="D216" s="8" t="s">
        <v>1681</v>
      </c>
      <c r="E216" s="37" t="s">
        <v>1457</v>
      </c>
      <c r="F216" s="8" t="s">
        <v>1682</v>
      </c>
    </row>
    <row r="217" spans="1:6" s="41" customFormat="1">
      <c r="A217" s="32" t="s">
        <v>37</v>
      </c>
      <c r="B217" s="59" t="s">
        <v>1683</v>
      </c>
      <c r="C217" s="59" t="s">
        <v>1</v>
      </c>
      <c r="D217" s="59" t="s">
        <v>1684</v>
      </c>
      <c r="E217" s="59" t="s">
        <v>1457</v>
      </c>
      <c r="F217" s="59" t="s">
        <v>1685</v>
      </c>
    </row>
    <row r="218" spans="1:6" s="41" customFormat="1">
      <c r="A218" s="32" t="s">
        <v>38</v>
      </c>
      <c r="B218" s="67" t="s">
        <v>2336</v>
      </c>
      <c r="C218" s="67" t="s">
        <v>308</v>
      </c>
      <c r="D218" s="67" t="s">
        <v>319</v>
      </c>
      <c r="E218" s="67" t="s">
        <v>310</v>
      </c>
      <c r="F218" s="67" t="s">
        <v>320</v>
      </c>
    </row>
    <row r="219" spans="1:6" s="41" customFormat="1">
      <c r="A219" s="32" t="s">
        <v>39</v>
      </c>
      <c r="B219" s="67" t="s">
        <v>2337</v>
      </c>
      <c r="C219" s="67" t="s">
        <v>308</v>
      </c>
      <c r="D219" s="67" t="s">
        <v>322</v>
      </c>
      <c r="E219" s="67" t="s">
        <v>310</v>
      </c>
      <c r="F219" s="67" t="s">
        <v>323</v>
      </c>
    </row>
    <row r="220" spans="1:6">
      <c r="A220" s="148" t="s">
        <v>73</v>
      </c>
      <c r="B220" s="8"/>
      <c r="C220" s="8"/>
      <c r="D220" s="8"/>
      <c r="E220" s="37"/>
      <c r="F220" s="8"/>
    </row>
    <row r="221" spans="1:6">
      <c r="A221" s="32" t="s">
        <v>41</v>
      </c>
      <c r="B221" s="42" t="s">
        <v>2245</v>
      </c>
      <c r="C221" s="88" t="s">
        <v>2170</v>
      </c>
      <c r="D221" s="88" t="s">
        <v>2241</v>
      </c>
      <c r="E221" s="82" t="s">
        <v>2174</v>
      </c>
      <c r="F221" s="590" t="s">
        <v>2243</v>
      </c>
    </row>
    <row r="222" spans="1:6">
      <c r="A222" s="32" t="s">
        <v>40</v>
      </c>
      <c r="B222" s="42" t="s">
        <v>2246</v>
      </c>
      <c r="C222" s="88" t="s">
        <v>2170</v>
      </c>
      <c r="D222" s="88" t="s">
        <v>2242</v>
      </c>
      <c r="E222" s="82" t="s">
        <v>2174</v>
      </c>
      <c r="F222" s="590" t="s">
        <v>2244</v>
      </c>
    </row>
    <row r="223" spans="1:6" s="41" customFormat="1">
      <c r="A223" s="39" t="s">
        <v>42</v>
      </c>
      <c r="B223" s="42" t="s">
        <v>2245</v>
      </c>
      <c r="C223" s="628" t="s">
        <v>2172</v>
      </c>
      <c r="D223" s="88" t="s">
        <v>2241</v>
      </c>
      <c r="E223" s="82" t="s">
        <v>2174</v>
      </c>
      <c r="F223" s="590" t="s">
        <v>2243</v>
      </c>
    </row>
    <row r="224" spans="1:6" s="41" customFormat="1">
      <c r="A224" s="39" t="s">
        <v>43</v>
      </c>
      <c r="B224" s="42" t="s">
        <v>2246</v>
      </c>
      <c r="C224" s="628" t="s">
        <v>2172</v>
      </c>
      <c r="D224" s="88" t="s">
        <v>2242</v>
      </c>
      <c r="E224" s="82" t="s">
        <v>2174</v>
      </c>
      <c r="F224" s="590" t="s">
        <v>2244</v>
      </c>
    </row>
    <row r="225" spans="1:6" s="31" customFormat="1">
      <c r="A225" s="66" t="s">
        <v>144</v>
      </c>
      <c r="B225" s="28"/>
      <c r="C225" s="29"/>
      <c r="D225" s="65"/>
      <c r="E225" s="29"/>
      <c r="F225" s="29"/>
    </row>
    <row r="226" spans="1:6">
      <c r="A226" s="32" t="s">
        <v>36</v>
      </c>
      <c r="B226" s="39" t="s">
        <v>2158</v>
      </c>
      <c r="C226" s="59" t="s">
        <v>2004</v>
      </c>
      <c r="D226" s="42"/>
      <c r="E226" s="44" t="s">
        <v>1434</v>
      </c>
    </row>
    <row r="227" spans="1:6">
      <c r="A227" s="32" t="s">
        <v>37</v>
      </c>
      <c r="B227" s="39" t="s">
        <v>2158</v>
      </c>
      <c r="C227" s="59" t="s">
        <v>2004</v>
      </c>
      <c r="D227" s="42"/>
      <c r="E227" s="44" t="s">
        <v>1434</v>
      </c>
    </row>
    <row r="228" spans="1:6">
      <c r="A228" s="32" t="s">
        <v>38</v>
      </c>
      <c r="B228" s="59" t="s">
        <v>2157</v>
      </c>
      <c r="C228" s="59" t="s">
        <v>2006</v>
      </c>
      <c r="D228" s="42"/>
      <c r="E228" s="67" t="s">
        <v>2007</v>
      </c>
      <c r="F228" s="43"/>
    </row>
    <row r="229" spans="1:6">
      <c r="A229" s="32" t="s">
        <v>39</v>
      </c>
      <c r="B229" s="59" t="s">
        <v>2157</v>
      </c>
      <c r="C229" s="59" t="s">
        <v>2006</v>
      </c>
      <c r="D229" s="42"/>
      <c r="E229" s="67" t="s">
        <v>2007</v>
      </c>
      <c r="F229" s="43"/>
    </row>
    <row r="230" spans="1:6">
      <c r="A230" s="148" t="s">
        <v>73</v>
      </c>
      <c r="B230" s="8"/>
      <c r="C230" s="8"/>
      <c r="D230" s="59"/>
      <c r="E230" s="8"/>
      <c r="F230" s="8"/>
    </row>
    <row r="231" spans="1:6">
      <c r="A231" s="32" t="s">
        <v>41</v>
      </c>
      <c r="B231" s="82" t="s">
        <v>2514</v>
      </c>
      <c r="C231" s="175" t="s">
        <v>2237</v>
      </c>
      <c r="D231" s="82" t="s">
        <v>1687</v>
      </c>
      <c r="E231" s="82" t="s">
        <v>1447</v>
      </c>
      <c r="F231" s="82" t="s">
        <v>1688</v>
      </c>
    </row>
    <row r="232" spans="1:6">
      <c r="A232" s="32" t="s">
        <v>40</v>
      </c>
      <c r="B232" s="82" t="s">
        <v>2513</v>
      </c>
      <c r="C232" s="175" t="s">
        <v>2237</v>
      </c>
      <c r="D232" s="82" t="s">
        <v>1687</v>
      </c>
      <c r="E232" s="82" t="s">
        <v>1447</v>
      </c>
      <c r="F232" s="82" t="s">
        <v>1688</v>
      </c>
    </row>
    <row r="233" spans="1:6" s="41" customFormat="1">
      <c r="A233" s="39" t="s">
        <v>42</v>
      </c>
      <c r="B233" s="82" t="s">
        <v>2514</v>
      </c>
      <c r="C233" s="163" t="s">
        <v>2238</v>
      </c>
      <c r="D233" s="82" t="s">
        <v>1687</v>
      </c>
      <c r="E233" s="82" t="s">
        <v>1447</v>
      </c>
      <c r="F233" s="82" t="s">
        <v>1688</v>
      </c>
    </row>
    <row r="234" spans="1:6" s="41" customFormat="1">
      <c r="A234" s="39" t="s">
        <v>43</v>
      </c>
      <c r="B234" s="82" t="s">
        <v>2513</v>
      </c>
      <c r="C234" s="163" t="s">
        <v>2238</v>
      </c>
      <c r="D234" s="82" t="s">
        <v>1687</v>
      </c>
      <c r="E234" s="82" t="s">
        <v>1447</v>
      </c>
      <c r="F234" s="82" t="s">
        <v>1688</v>
      </c>
    </row>
    <row r="235" spans="1:6" s="31" customFormat="1">
      <c r="A235" s="66" t="s">
        <v>145</v>
      </c>
      <c r="B235" s="28"/>
      <c r="C235" s="29"/>
      <c r="D235" s="29"/>
      <c r="E235" s="29"/>
      <c r="F235" s="29"/>
    </row>
    <row r="236" spans="1:6">
      <c r="A236" s="32" t="s">
        <v>36</v>
      </c>
      <c r="B236" s="39" t="s">
        <v>2339</v>
      </c>
      <c r="C236" s="32" t="s">
        <v>308</v>
      </c>
      <c r="D236" s="39" t="s">
        <v>328</v>
      </c>
      <c r="E236" s="32" t="s">
        <v>310</v>
      </c>
      <c r="F236" s="39" t="s">
        <v>329</v>
      </c>
    </row>
    <row r="237" spans="1:6">
      <c r="A237" s="32" t="s">
        <v>37</v>
      </c>
      <c r="B237" s="59" t="s">
        <v>2338</v>
      </c>
      <c r="C237" s="32" t="s">
        <v>308</v>
      </c>
      <c r="D237" s="59" t="s">
        <v>328</v>
      </c>
      <c r="E237" s="32" t="s">
        <v>310</v>
      </c>
      <c r="F237" s="59" t="s">
        <v>329</v>
      </c>
    </row>
    <row r="238" spans="1:6">
      <c r="A238" s="32" t="s">
        <v>38</v>
      </c>
      <c r="B238" s="59"/>
      <c r="C238" s="32"/>
      <c r="D238" s="59"/>
      <c r="E238" s="32"/>
      <c r="F238" s="59"/>
    </row>
    <row r="239" spans="1:6">
      <c r="A239" s="32" t="s">
        <v>39</v>
      </c>
      <c r="B239" s="39"/>
      <c r="C239" s="32"/>
      <c r="D239" s="39"/>
      <c r="E239" s="32"/>
      <c r="F239" s="39"/>
    </row>
    <row r="240" spans="1:6">
      <c r="A240" s="32" t="s">
        <v>73</v>
      </c>
      <c r="B240" s="59"/>
      <c r="C240" s="32"/>
      <c r="D240" s="59"/>
      <c r="E240" s="32"/>
      <c r="F240" s="59"/>
    </row>
    <row r="241" spans="1:6" s="41" customFormat="1">
      <c r="A241" s="32" t="s">
        <v>41</v>
      </c>
      <c r="B241" s="82" t="s">
        <v>2271</v>
      </c>
      <c r="C241" s="84" t="s">
        <v>177</v>
      </c>
      <c r="D241" s="82" t="s">
        <v>286</v>
      </c>
      <c r="E241" s="84" t="s">
        <v>181</v>
      </c>
      <c r="F241" s="59" t="s">
        <v>287</v>
      </c>
    </row>
    <row r="242" spans="1:6" s="41" customFormat="1">
      <c r="A242" s="32" t="s">
        <v>40</v>
      </c>
      <c r="B242" s="42" t="s">
        <v>2272</v>
      </c>
      <c r="C242" s="84" t="s">
        <v>177</v>
      </c>
      <c r="D242" s="42" t="s">
        <v>286</v>
      </c>
      <c r="E242" s="84" t="s">
        <v>181</v>
      </c>
      <c r="F242" s="39" t="s">
        <v>287</v>
      </c>
    </row>
    <row r="243" spans="1:6" s="41" customFormat="1">
      <c r="A243" s="32" t="s">
        <v>42</v>
      </c>
      <c r="B243" s="59"/>
      <c r="C243" s="32"/>
      <c r="D243" s="59"/>
      <c r="E243" s="32"/>
      <c r="F243" s="59"/>
    </row>
    <row r="244" spans="1:6" s="41" customFormat="1">
      <c r="A244" s="32" t="s">
        <v>43</v>
      </c>
      <c r="B244" s="59"/>
      <c r="C244" s="32"/>
      <c r="D244" s="59"/>
      <c r="E244" s="32"/>
      <c r="F244" s="59"/>
    </row>
    <row r="245" spans="1:6" s="2" customFormat="1">
      <c r="A245" s="113" t="s">
        <v>17</v>
      </c>
      <c r="B245" s="113"/>
      <c r="C245" s="113"/>
      <c r="D245" s="113"/>
      <c r="E245" s="113"/>
      <c r="F245" s="113"/>
    </row>
    <row r="246" spans="1:6" s="27" customFormat="1">
      <c r="A246" s="24" t="s">
        <v>3</v>
      </c>
      <c r="B246" s="25" t="s">
        <v>6</v>
      </c>
      <c r="C246" s="24" t="s">
        <v>7</v>
      </c>
      <c r="D246" s="25" t="s">
        <v>8</v>
      </c>
      <c r="E246" s="26" t="s">
        <v>4</v>
      </c>
      <c r="F246" s="25" t="s">
        <v>11</v>
      </c>
    </row>
    <row r="247" spans="1:6" s="31" customFormat="1">
      <c r="A247" s="66" t="s">
        <v>146</v>
      </c>
      <c r="B247" s="28"/>
      <c r="C247" s="29"/>
      <c r="D247" s="29"/>
      <c r="E247" s="29"/>
      <c r="F247" s="29"/>
    </row>
    <row r="248" spans="1:6" s="70" customFormat="1">
      <c r="A248" s="32" t="s">
        <v>36</v>
      </c>
      <c r="B248" s="173" t="s">
        <v>1689</v>
      </c>
      <c r="C248" s="173" t="s">
        <v>1</v>
      </c>
      <c r="D248" s="174" t="s">
        <v>1690</v>
      </c>
      <c r="E248" s="162" t="s">
        <v>1457</v>
      </c>
      <c r="F248" s="174" t="s">
        <v>1691</v>
      </c>
    </row>
    <row r="249" spans="1:6" s="70" customFormat="1">
      <c r="A249" s="32" t="s">
        <v>37</v>
      </c>
      <c r="B249" s="173" t="s">
        <v>1692</v>
      </c>
      <c r="C249" s="173" t="s">
        <v>1</v>
      </c>
      <c r="D249" s="174" t="s">
        <v>1693</v>
      </c>
      <c r="E249" s="162" t="s">
        <v>1457</v>
      </c>
      <c r="F249" s="174" t="s">
        <v>1694</v>
      </c>
    </row>
    <row r="250" spans="1:6" ht="12.95" customHeight="1">
      <c r="A250" s="32" t="s">
        <v>38</v>
      </c>
      <c r="B250" s="160" t="s">
        <v>2298</v>
      </c>
      <c r="C250" s="160" t="s">
        <v>0</v>
      </c>
      <c r="D250" s="160" t="s">
        <v>1856</v>
      </c>
      <c r="E250" s="160" t="s">
        <v>1766</v>
      </c>
      <c r="F250" s="160" t="s">
        <v>1857</v>
      </c>
    </row>
    <row r="251" spans="1:6">
      <c r="A251" s="32" t="s">
        <v>39</v>
      </c>
      <c r="B251" s="160" t="s">
        <v>2299</v>
      </c>
      <c r="C251" s="160" t="s">
        <v>0</v>
      </c>
      <c r="D251" s="160" t="s">
        <v>1859</v>
      </c>
      <c r="E251" s="160" t="s">
        <v>1766</v>
      </c>
      <c r="F251" s="160" t="s">
        <v>1860</v>
      </c>
    </row>
    <row r="252" spans="1:6">
      <c r="A252" s="148" t="s">
        <v>73</v>
      </c>
    </row>
    <row r="253" spans="1:6">
      <c r="A253" s="32" t="s">
        <v>41</v>
      </c>
      <c r="B253" s="8" t="s">
        <v>2327</v>
      </c>
      <c r="C253" s="8" t="s">
        <v>5</v>
      </c>
      <c r="D253" s="8" t="s">
        <v>1403</v>
      </c>
      <c r="E253" s="37" t="s">
        <v>1277</v>
      </c>
      <c r="F253" s="8" t="s">
        <v>1404</v>
      </c>
    </row>
    <row r="254" spans="1:6">
      <c r="A254" s="32" t="s">
        <v>40</v>
      </c>
      <c r="B254" s="59" t="s">
        <v>2328</v>
      </c>
      <c r="C254" s="59" t="s">
        <v>5</v>
      </c>
      <c r="D254" s="59" t="s">
        <v>1406</v>
      </c>
      <c r="E254" s="59" t="s">
        <v>1277</v>
      </c>
      <c r="F254" s="59" t="s">
        <v>1407</v>
      </c>
    </row>
    <row r="255" spans="1:6" s="41" customFormat="1">
      <c r="A255" s="39" t="s">
        <v>42</v>
      </c>
      <c r="B255" s="39"/>
      <c r="C255" s="59"/>
      <c r="D255" s="48"/>
      <c r="E255" s="44"/>
      <c r="F255" s="47"/>
    </row>
    <row r="256" spans="1:6" s="41" customFormat="1">
      <c r="A256" s="39" t="s">
        <v>43</v>
      </c>
      <c r="B256" s="39"/>
      <c r="C256" s="59"/>
      <c r="D256" s="69"/>
      <c r="E256" s="44"/>
      <c r="F256" s="47"/>
    </row>
    <row r="257" spans="1:6" s="31" customFormat="1">
      <c r="A257" s="66" t="s">
        <v>147</v>
      </c>
      <c r="B257" s="28"/>
      <c r="C257" s="29"/>
      <c r="D257" s="29"/>
      <c r="E257" s="29"/>
      <c r="F257" s="29"/>
    </row>
    <row r="258" spans="1:6">
      <c r="A258" s="32" t="s">
        <v>36</v>
      </c>
      <c r="B258" s="59" t="s">
        <v>2491</v>
      </c>
      <c r="C258" s="59" t="s">
        <v>9</v>
      </c>
      <c r="D258" s="59" t="s">
        <v>994</v>
      </c>
      <c r="E258" s="126" t="s">
        <v>832</v>
      </c>
      <c r="F258" s="43" t="s">
        <v>995</v>
      </c>
    </row>
    <row r="259" spans="1:6">
      <c r="A259" s="32" t="s">
        <v>37</v>
      </c>
      <c r="B259" s="59" t="s">
        <v>2492</v>
      </c>
      <c r="C259" s="59" t="s">
        <v>9</v>
      </c>
      <c r="D259" s="59" t="s">
        <v>994</v>
      </c>
      <c r="E259" s="126" t="s">
        <v>832</v>
      </c>
      <c r="F259" s="43" t="s">
        <v>995</v>
      </c>
    </row>
    <row r="260" spans="1:6" ht="12.95" customHeight="1">
      <c r="A260" s="32" t="s">
        <v>38</v>
      </c>
      <c r="B260" s="173" t="s">
        <v>1695</v>
      </c>
      <c r="C260" s="173" t="s">
        <v>1</v>
      </c>
      <c r="D260" s="174" t="s">
        <v>1696</v>
      </c>
      <c r="E260" s="162" t="s">
        <v>1434</v>
      </c>
      <c r="F260" s="174" t="s">
        <v>1697</v>
      </c>
    </row>
    <row r="261" spans="1:6">
      <c r="A261" s="32" t="s">
        <v>39</v>
      </c>
      <c r="B261" s="173" t="s">
        <v>1698</v>
      </c>
      <c r="C261" s="173" t="s">
        <v>1</v>
      </c>
      <c r="D261" s="174" t="s">
        <v>1699</v>
      </c>
      <c r="E261" s="162" t="s">
        <v>1434</v>
      </c>
      <c r="F261" s="174" t="s">
        <v>1700</v>
      </c>
    </row>
    <row r="262" spans="1:6">
      <c r="A262" s="148" t="s">
        <v>73</v>
      </c>
      <c r="B262" s="8"/>
      <c r="C262" s="8"/>
      <c r="D262" s="8"/>
      <c r="E262" s="37"/>
      <c r="F262" s="8"/>
    </row>
    <row r="263" spans="1:6">
      <c r="A263" s="32" t="s">
        <v>41</v>
      </c>
      <c r="B263" s="59" t="s">
        <v>2311</v>
      </c>
      <c r="C263" s="59" t="s">
        <v>20</v>
      </c>
      <c r="D263" s="59" t="s">
        <v>497</v>
      </c>
      <c r="E263" s="59" t="s">
        <v>352</v>
      </c>
      <c r="F263" s="59" t="s">
        <v>498</v>
      </c>
    </row>
    <row r="264" spans="1:6">
      <c r="A264" s="32" t="s">
        <v>40</v>
      </c>
      <c r="B264" s="59" t="s">
        <v>2312</v>
      </c>
      <c r="C264" s="59" t="s">
        <v>20</v>
      </c>
      <c r="D264" s="59" t="s">
        <v>500</v>
      </c>
      <c r="E264" s="59" t="s">
        <v>352</v>
      </c>
      <c r="F264" s="59" t="s">
        <v>498</v>
      </c>
    </row>
    <row r="265" spans="1:6" s="41" customFormat="1">
      <c r="A265" s="39" t="s">
        <v>42</v>
      </c>
      <c r="B265" s="59"/>
      <c r="C265" s="59"/>
      <c r="D265" s="59"/>
      <c r="E265" s="59"/>
      <c r="F265" s="54"/>
    </row>
    <row r="266" spans="1:6" s="41" customFormat="1">
      <c r="A266" s="39" t="s">
        <v>43</v>
      </c>
      <c r="B266" s="59"/>
      <c r="C266" s="59"/>
      <c r="D266" s="59"/>
      <c r="E266" s="59"/>
      <c r="F266" s="54"/>
    </row>
    <row r="267" spans="1:6" s="31" customFormat="1">
      <c r="A267" s="66" t="s">
        <v>148</v>
      </c>
      <c r="B267" s="28"/>
      <c r="C267" s="29"/>
      <c r="D267" s="29"/>
      <c r="E267" s="29"/>
      <c r="F267" s="29"/>
    </row>
    <row r="268" spans="1:6">
      <c r="A268" s="32" t="s">
        <v>36</v>
      </c>
      <c r="B268" s="82" t="s">
        <v>2331</v>
      </c>
      <c r="C268" s="82" t="s">
        <v>534</v>
      </c>
      <c r="D268" s="82" t="s">
        <v>631</v>
      </c>
      <c r="E268" s="82" t="s">
        <v>623</v>
      </c>
      <c r="F268" s="82" t="s">
        <v>632</v>
      </c>
    </row>
    <row r="269" spans="1:6">
      <c r="A269" s="32" t="s">
        <v>37</v>
      </c>
      <c r="B269" s="82" t="s">
        <v>2332</v>
      </c>
      <c r="C269" s="82" t="s">
        <v>534</v>
      </c>
      <c r="D269" s="82" t="s">
        <v>633</v>
      </c>
      <c r="E269" s="82" t="s">
        <v>623</v>
      </c>
      <c r="F269" s="82" t="s">
        <v>632</v>
      </c>
    </row>
    <row r="270" spans="1:6">
      <c r="A270" s="32" t="s">
        <v>38</v>
      </c>
    </row>
    <row r="271" spans="1:6">
      <c r="A271" s="32" t="s">
        <v>39</v>
      </c>
    </row>
    <row r="272" spans="1:6">
      <c r="A272" s="148" t="s">
        <v>73</v>
      </c>
      <c r="B272" s="8"/>
      <c r="C272" s="8"/>
      <c r="D272" s="8"/>
      <c r="E272" s="37"/>
      <c r="F272" s="8"/>
    </row>
    <row r="273" spans="1:6">
      <c r="A273" s="32" t="s">
        <v>41</v>
      </c>
      <c r="B273" s="175" t="s">
        <v>1408</v>
      </c>
      <c r="C273" s="175" t="s">
        <v>2219</v>
      </c>
      <c r="D273" s="176" t="s">
        <v>1409</v>
      </c>
      <c r="E273" s="121" t="s">
        <v>1277</v>
      </c>
      <c r="F273" s="174" t="s">
        <v>1410</v>
      </c>
    </row>
    <row r="274" spans="1:6">
      <c r="A274" s="32" t="s">
        <v>40</v>
      </c>
      <c r="B274" s="175" t="s">
        <v>1411</v>
      </c>
      <c r="C274" s="175" t="s">
        <v>2219</v>
      </c>
      <c r="D274" s="176" t="s">
        <v>1412</v>
      </c>
      <c r="E274" s="121" t="s">
        <v>1277</v>
      </c>
      <c r="F274" s="174" t="s">
        <v>1413</v>
      </c>
    </row>
    <row r="275" spans="1:6" s="41" customFormat="1">
      <c r="A275" s="39" t="s">
        <v>42</v>
      </c>
      <c r="B275" s="175" t="s">
        <v>1408</v>
      </c>
      <c r="C275" s="175" t="s">
        <v>2220</v>
      </c>
      <c r="D275" s="176" t="s">
        <v>1409</v>
      </c>
      <c r="E275" s="121" t="s">
        <v>1277</v>
      </c>
      <c r="F275" s="174" t="s">
        <v>1410</v>
      </c>
    </row>
    <row r="276" spans="1:6" s="41" customFormat="1">
      <c r="A276" s="39" t="s">
        <v>43</v>
      </c>
      <c r="B276" s="175" t="s">
        <v>1411</v>
      </c>
      <c r="C276" s="175" t="s">
        <v>2220</v>
      </c>
      <c r="D276" s="176" t="s">
        <v>1412</v>
      </c>
      <c r="E276" s="121" t="s">
        <v>1277</v>
      </c>
      <c r="F276" s="174" t="s">
        <v>1413</v>
      </c>
    </row>
    <row r="277" spans="1:6" s="31" customFormat="1">
      <c r="A277" s="66" t="s">
        <v>149</v>
      </c>
      <c r="B277" s="28"/>
      <c r="C277" s="29"/>
      <c r="D277" s="65"/>
      <c r="E277" s="29"/>
      <c r="F277" s="29"/>
    </row>
    <row r="278" spans="1:6" ht="13.15" customHeight="1">
      <c r="A278" s="32" t="s">
        <v>36</v>
      </c>
      <c r="B278" s="39" t="s">
        <v>2158</v>
      </c>
      <c r="C278" s="59" t="s">
        <v>2004</v>
      </c>
      <c r="D278" s="42"/>
      <c r="E278" s="44" t="s">
        <v>1434</v>
      </c>
      <c r="F278" s="59"/>
    </row>
    <row r="279" spans="1:6" ht="13.15" customHeight="1">
      <c r="A279" s="32" t="s">
        <v>37</v>
      </c>
      <c r="B279" s="39" t="s">
        <v>2158</v>
      </c>
      <c r="C279" s="59" t="s">
        <v>2004</v>
      </c>
      <c r="D279" s="42"/>
      <c r="E279" s="44" t="s">
        <v>1434</v>
      </c>
      <c r="F279" s="59"/>
    </row>
    <row r="280" spans="1:6">
      <c r="A280" s="32" t="s">
        <v>38</v>
      </c>
      <c r="B280" s="59" t="s">
        <v>2157</v>
      </c>
      <c r="C280" s="59" t="s">
        <v>2006</v>
      </c>
      <c r="D280" s="42"/>
      <c r="E280" s="67" t="s">
        <v>2007</v>
      </c>
      <c r="F280" s="36"/>
    </row>
    <row r="281" spans="1:6">
      <c r="A281" s="32" t="s">
        <v>39</v>
      </c>
      <c r="B281" s="59" t="s">
        <v>2157</v>
      </c>
      <c r="C281" s="59" t="s">
        <v>2006</v>
      </c>
      <c r="D281" s="42"/>
      <c r="E281" s="67" t="s">
        <v>2007</v>
      </c>
      <c r="F281" s="36"/>
    </row>
    <row r="282" spans="1:6" ht="15.6" customHeight="1">
      <c r="A282" s="148" t="s">
        <v>73</v>
      </c>
      <c r="B282" s="8"/>
      <c r="C282" s="8"/>
      <c r="D282" s="59"/>
      <c r="E282" s="8"/>
      <c r="F282" s="8"/>
    </row>
    <row r="283" spans="1:6" ht="15.6" customHeight="1">
      <c r="A283" s="32" t="s">
        <v>41</v>
      </c>
      <c r="B283" s="175" t="s">
        <v>2512</v>
      </c>
      <c r="C283" s="175" t="s">
        <v>2237</v>
      </c>
      <c r="D283" s="176" t="s">
        <v>1702</v>
      </c>
      <c r="E283" s="121" t="s">
        <v>1447</v>
      </c>
      <c r="F283" s="176" t="s">
        <v>1703</v>
      </c>
    </row>
    <row r="284" spans="1:6" ht="15.6" customHeight="1">
      <c r="A284" s="32" t="s">
        <v>40</v>
      </c>
      <c r="B284" s="175" t="s">
        <v>2511</v>
      </c>
      <c r="C284" s="175" t="s">
        <v>2237</v>
      </c>
      <c r="D284" s="176" t="s">
        <v>1702</v>
      </c>
      <c r="E284" s="121" t="s">
        <v>1447</v>
      </c>
      <c r="F284" s="176" t="s">
        <v>1703</v>
      </c>
    </row>
    <row r="285" spans="1:6" s="41" customFormat="1" ht="15.6" customHeight="1">
      <c r="A285" s="39" t="s">
        <v>42</v>
      </c>
      <c r="B285" s="175" t="s">
        <v>2512</v>
      </c>
      <c r="C285" s="163" t="s">
        <v>2238</v>
      </c>
      <c r="D285" s="176" t="s">
        <v>1702</v>
      </c>
      <c r="E285" s="121" t="s">
        <v>1447</v>
      </c>
      <c r="F285" s="176" t="s">
        <v>1703</v>
      </c>
    </row>
    <row r="286" spans="1:6" s="41" customFormat="1" ht="15.6" customHeight="1">
      <c r="A286" s="39" t="s">
        <v>43</v>
      </c>
      <c r="B286" s="175" t="s">
        <v>2511</v>
      </c>
      <c r="C286" s="163" t="s">
        <v>2238</v>
      </c>
      <c r="D286" s="176" t="s">
        <v>1702</v>
      </c>
      <c r="E286" s="121" t="s">
        <v>1447</v>
      </c>
      <c r="F286" s="176" t="s">
        <v>1703</v>
      </c>
    </row>
    <row r="287" spans="1:6" s="31" customFormat="1">
      <c r="A287" s="66" t="s">
        <v>150</v>
      </c>
      <c r="B287" s="28"/>
      <c r="C287" s="29"/>
      <c r="D287" s="29"/>
      <c r="E287" s="29"/>
      <c r="F287" s="29"/>
    </row>
    <row r="288" spans="1:6" ht="15.6" customHeight="1">
      <c r="A288" s="32" t="s">
        <v>36</v>
      </c>
      <c r="B288" s="159" t="s">
        <v>2483</v>
      </c>
      <c r="C288" s="141" t="s">
        <v>1933</v>
      </c>
      <c r="D288" s="172" t="s">
        <v>1993</v>
      </c>
      <c r="E288" s="36" t="s">
        <v>1998</v>
      </c>
      <c r="F288" s="82"/>
    </row>
    <row r="289" spans="1:6" ht="15.6" customHeight="1">
      <c r="A289" s="32" t="s">
        <v>37</v>
      </c>
      <c r="B289" s="159" t="s">
        <v>2484</v>
      </c>
      <c r="C289" s="141" t="s">
        <v>1933</v>
      </c>
      <c r="D289" s="172" t="s">
        <v>1995</v>
      </c>
      <c r="E289" s="36" t="s">
        <v>1998</v>
      </c>
      <c r="F289" s="82"/>
    </row>
    <row r="290" spans="1:6" ht="12.95" customHeight="1">
      <c r="A290" s="32" t="s">
        <v>38</v>
      </c>
      <c r="B290" s="67" t="s">
        <v>2485</v>
      </c>
      <c r="C290" s="67" t="s">
        <v>1933</v>
      </c>
      <c r="D290" s="67" t="s">
        <v>1997</v>
      </c>
      <c r="E290" s="67" t="s">
        <v>1998</v>
      </c>
      <c r="F290" s="59"/>
    </row>
    <row r="291" spans="1:6" ht="15.6" customHeight="1">
      <c r="A291" s="32" t="s">
        <v>39</v>
      </c>
      <c r="B291" s="59"/>
      <c r="C291" s="59"/>
      <c r="D291" s="59"/>
      <c r="E291" s="59"/>
      <c r="F291" s="59"/>
    </row>
    <row r="292" spans="1:6" ht="15.6" customHeight="1">
      <c r="A292" s="148" t="s">
        <v>73</v>
      </c>
      <c r="B292" s="59"/>
      <c r="C292" s="59"/>
      <c r="D292" s="59"/>
      <c r="E292" s="67"/>
      <c r="F292" s="8"/>
    </row>
    <row r="293" spans="1:6" ht="15.6" customHeight="1">
      <c r="A293" s="32" t="s">
        <v>41</v>
      </c>
      <c r="B293" s="39" t="s">
        <v>288</v>
      </c>
      <c r="C293" s="59" t="s">
        <v>177</v>
      </c>
      <c r="D293" s="160" t="s">
        <v>289</v>
      </c>
      <c r="E293" s="44" t="s">
        <v>181</v>
      </c>
      <c r="F293" s="42" t="s">
        <v>290</v>
      </c>
    </row>
    <row r="294" spans="1:6" ht="15.6" customHeight="1">
      <c r="A294" s="32" t="s">
        <v>40</v>
      </c>
      <c r="B294" s="39" t="s">
        <v>291</v>
      </c>
      <c r="C294" s="59" t="s">
        <v>177</v>
      </c>
      <c r="D294" s="160" t="s">
        <v>289</v>
      </c>
      <c r="E294" s="44" t="s">
        <v>181</v>
      </c>
      <c r="F294" s="42" t="s">
        <v>290</v>
      </c>
    </row>
    <row r="295" spans="1:6" s="41" customFormat="1" ht="15.6" customHeight="1">
      <c r="A295" s="39" t="s">
        <v>42</v>
      </c>
      <c r="B295" s="39"/>
      <c r="C295" s="59"/>
      <c r="D295" s="160"/>
      <c r="E295" s="44"/>
      <c r="F295" s="40"/>
    </row>
    <row r="296" spans="1:6" s="41" customFormat="1" ht="15.6" customHeight="1">
      <c r="A296" s="39" t="s">
        <v>43</v>
      </c>
      <c r="B296" s="39"/>
      <c r="C296" s="59"/>
      <c r="D296" s="160"/>
      <c r="E296" s="44"/>
      <c r="F296" s="40"/>
    </row>
    <row r="297" spans="1:6" s="2" customFormat="1">
      <c r="A297" s="113" t="s">
        <v>18</v>
      </c>
      <c r="B297" s="113"/>
      <c r="C297" s="113"/>
      <c r="D297" s="113"/>
      <c r="E297" s="113"/>
      <c r="F297" s="113"/>
    </row>
    <row r="298" spans="1:6" s="27" customFormat="1">
      <c r="A298" s="24" t="s">
        <v>3</v>
      </c>
      <c r="B298" s="25" t="s">
        <v>6</v>
      </c>
      <c r="C298" s="24" t="s">
        <v>7</v>
      </c>
      <c r="D298" s="25" t="s">
        <v>8</v>
      </c>
      <c r="E298" s="26" t="s">
        <v>4</v>
      </c>
      <c r="F298" s="25" t="s">
        <v>11</v>
      </c>
    </row>
    <row r="299" spans="1:6" s="31" customFormat="1">
      <c r="A299" s="66" t="s">
        <v>151</v>
      </c>
      <c r="B299" s="28"/>
      <c r="C299" s="29"/>
      <c r="D299" s="29"/>
      <c r="E299" s="29"/>
      <c r="F299" s="29"/>
    </row>
    <row r="300" spans="1:6">
      <c r="A300" s="32" t="s">
        <v>36</v>
      </c>
      <c r="B300" s="173" t="s">
        <v>1704</v>
      </c>
      <c r="C300" s="173" t="s">
        <v>1</v>
      </c>
      <c r="D300" s="174" t="s">
        <v>1705</v>
      </c>
      <c r="E300" s="179" t="s">
        <v>1457</v>
      </c>
      <c r="F300" s="174" t="s">
        <v>1706</v>
      </c>
    </row>
    <row r="301" spans="1:6">
      <c r="A301" s="32" t="s">
        <v>37</v>
      </c>
      <c r="B301" s="173" t="s">
        <v>1707</v>
      </c>
      <c r="C301" s="173" t="s">
        <v>1</v>
      </c>
      <c r="D301" s="174" t="s">
        <v>1708</v>
      </c>
      <c r="E301" s="179" t="s">
        <v>1457</v>
      </c>
      <c r="F301" s="174" t="s">
        <v>1709</v>
      </c>
    </row>
    <row r="302" spans="1:6">
      <c r="A302" s="32" t="s">
        <v>38</v>
      </c>
      <c r="B302" s="160" t="s">
        <v>2300</v>
      </c>
      <c r="C302" s="160" t="s">
        <v>0</v>
      </c>
      <c r="D302" s="160" t="s">
        <v>1862</v>
      </c>
      <c r="E302" s="160" t="s">
        <v>1766</v>
      </c>
      <c r="F302" s="160" t="s">
        <v>1863</v>
      </c>
    </row>
    <row r="303" spans="1:6">
      <c r="A303" s="32" t="s">
        <v>39</v>
      </c>
      <c r="B303" s="160" t="s">
        <v>2301</v>
      </c>
      <c r="C303" s="160" t="s">
        <v>0</v>
      </c>
      <c r="D303" s="160" t="s">
        <v>1862</v>
      </c>
      <c r="E303" s="160" t="s">
        <v>1766</v>
      </c>
      <c r="F303" s="160" t="s">
        <v>1863</v>
      </c>
    </row>
    <row r="304" spans="1:6">
      <c r="A304" s="148" t="s">
        <v>73</v>
      </c>
      <c r="B304" s="8"/>
      <c r="C304" s="8"/>
      <c r="D304" s="8"/>
      <c r="E304" s="37"/>
      <c r="F304" s="8"/>
    </row>
    <row r="305" spans="1:12">
      <c r="A305" s="32" t="s">
        <v>41</v>
      </c>
      <c r="B305" s="39" t="s">
        <v>2329</v>
      </c>
      <c r="C305" s="59" t="s">
        <v>5</v>
      </c>
      <c r="D305" s="160" t="s">
        <v>1415</v>
      </c>
      <c r="E305" s="44" t="s">
        <v>1277</v>
      </c>
      <c r="F305" s="51" t="s">
        <v>1416</v>
      </c>
    </row>
    <row r="306" spans="1:12">
      <c r="A306" s="32" t="s">
        <v>40</v>
      </c>
      <c r="B306" s="39" t="s">
        <v>2275</v>
      </c>
      <c r="C306" s="59" t="s">
        <v>5</v>
      </c>
      <c r="D306" s="160" t="s">
        <v>1418</v>
      </c>
      <c r="E306" s="44" t="s">
        <v>1277</v>
      </c>
      <c r="F306" s="51" t="s">
        <v>1419</v>
      </c>
    </row>
    <row r="307" spans="1:12" s="41" customFormat="1">
      <c r="A307" s="39" t="s">
        <v>42</v>
      </c>
      <c r="B307" s="59" t="s">
        <v>2313</v>
      </c>
      <c r="C307" s="59" t="s">
        <v>20</v>
      </c>
      <c r="D307" s="59" t="s">
        <v>502</v>
      </c>
      <c r="E307" s="59" t="s">
        <v>352</v>
      </c>
      <c r="F307" s="51" t="s">
        <v>503</v>
      </c>
    </row>
    <row r="308" spans="1:12" s="41" customFormat="1">
      <c r="A308" s="39" t="s">
        <v>43</v>
      </c>
      <c r="B308" s="59" t="s">
        <v>2314</v>
      </c>
      <c r="C308" s="59" t="s">
        <v>20</v>
      </c>
      <c r="D308" s="59" t="s">
        <v>505</v>
      </c>
      <c r="E308" s="59" t="s">
        <v>352</v>
      </c>
      <c r="F308" s="51" t="s">
        <v>503</v>
      </c>
    </row>
    <row r="309" spans="1:12" s="31" customFormat="1">
      <c r="A309" s="66" t="s">
        <v>152</v>
      </c>
      <c r="B309" s="28"/>
      <c r="C309" s="29"/>
      <c r="D309" s="29"/>
      <c r="E309" s="29"/>
      <c r="F309" s="29"/>
    </row>
    <row r="310" spans="1:12">
      <c r="A310" s="32" t="s">
        <v>36</v>
      </c>
      <c r="B310" s="67" t="s">
        <v>2493</v>
      </c>
      <c r="C310" s="67" t="s">
        <v>9</v>
      </c>
      <c r="D310" s="67" t="s">
        <v>999</v>
      </c>
      <c r="E310" s="67" t="s">
        <v>832</v>
      </c>
      <c r="F310" s="49" t="s">
        <v>1000</v>
      </c>
    </row>
    <row r="311" spans="1:12">
      <c r="A311" s="32" t="s">
        <v>37</v>
      </c>
      <c r="B311" s="67" t="s">
        <v>2494</v>
      </c>
      <c r="C311" s="67" t="s">
        <v>9</v>
      </c>
      <c r="D311" s="67" t="s">
        <v>999</v>
      </c>
      <c r="E311" s="67" t="s">
        <v>832</v>
      </c>
      <c r="F311" s="49" t="s">
        <v>1000</v>
      </c>
    </row>
    <row r="312" spans="1:12">
      <c r="A312" s="32" t="s">
        <v>38</v>
      </c>
      <c r="B312" s="173" t="s">
        <v>1710</v>
      </c>
      <c r="C312" s="173" t="s">
        <v>1</v>
      </c>
      <c r="D312" s="118" t="s">
        <v>1711</v>
      </c>
      <c r="E312" s="179" t="s">
        <v>1457</v>
      </c>
      <c r="F312" s="174" t="s">
        <v>1712</v>
      </c>
    </row>
    <row r="313" spans="1:12">
      <c r="A313" s="32" t="s">
        <v>39</v>
      </c>
      <c r="B313" s="173" t="s">
        <v>1713</v>
      </c>
      <c r="C313" s="173" t="s">
        <v>1</v>
      </c>
      <c r="D313" s="118" t="s">
        <v>1714</v>
      </c>
      <c r="E313" s="179" t="s">
        <v>1457</v>
      </c>
      <c r="F313" s="174" t="s">
        <v>1715</v>
      </c>
    </row>
    <row r="314" spans="1:12">
      <c r="A314" s="148" t="s">
        <v>73</v>
      </c>
      <c r="B314" s="8"/>
      <c r="C314" s="8"/>
      <c r="D314" s="8"/>
      <c r="E314" s="37"/>
      <c r="F314" s="8"/>
    </row>
    <row r="315" spans="1:12">
      <c r="A315" s="32" t="s">
        <v>41</v>
      </c>
      <c r="B315" s="79"/>
      <c r="C315" s="82"/>
      <c r="D315" s="40"/>
      <c r="E315" s="79"/>
      <c r="F315" s="79"/>
    </row>
    <row r="316" spans="1:12">
      <c r="A316" s="32" t="s">
        <v>40</v>
      </c>
      <c r="B316" s="79"/>
      <c r="C316" s="82"/>
      <c r="D316" s="171"/>
      <c r="E316" s="79"/>
      <c r="F316" s="79"/>
    </row>
    <row r="317" spans="1:12" s="41" customFormat="1">
      <c r="A317" s="39" t="s">
        <v>42</v>
      </c>
      <c r="B317" s="79"/>
      <c r="C317" s="82"/>
      <c r="D317" s="40"/>
      <c r="E317" s="79"/>
      <c r="F317" s="79"/>
    </row>
    <row r="318" spans="1:12" s="41" customFormat="1">
      <c r="A318" s="39" t="s">
        <v>43</v>
      </c>
      <c r="B318" s="79"/>
      <c r="C318" s="82"/>
      <c r="D318" s="171"/>
      <c r="E318" s="79"/>
      <c r="F318" s="79"/>
    </row>
    <row r="319" spans="1:12" s="31" customFormat="1">
      <c r="A319" s="66" t="s">
        <v>153</v>
      </c>
      <c r="B319" s="28"/>
      <c r="C319" s="29"/>
      <c r="D319" s="29"/>
      <c r="E319" s="29"/>
      <c r="F319" s="29"/>
    </row>
    <row r="320" spans="1:12" s="41" customFormat="1">
      <c r="A320" s="32" t="s">
        <v>36</v>
      </c>
      <c r="B320" s="59" t="s">
        <v>1716</v>
      </c>
      <c r="C320" s="59" t="s">
        <v>1</v>
      </c>
      <c r="D320" s="59" t="s">
        <v>1717</v>
      </c>
      <c r="E320" s="59" t="s">
        <v>1434</v>
      </c>
      <c r="F320" s="59" t="s">
        <v>1718</v>
      </c>
      <c r="G320" s="5"/>
      <c r="H320" s="5"/>
      <c r="I320" s="5"/>
      <c r="J320" s="5"/>
      <c r="K320" s="5"/>
      <c r="L320" s="142"/>
    </row>
    <row r="321" spans="1:12" s="41" customFormat="1">
      <c r="A321" s="32" t="s">
        <v>37</v>
      </c>
      <c r="B321" s="59" t="s">
        <v>1719</v>
      </c>
      <c r="C321" s="59" t="s">
        <v>1</v>
      </c>
      <c r="D321" s="59" t="s">
        <v>1720</v>
      </c>
      <c r="E321" s="59" t="s">
        <v>1434</v>
      </c>
      <c r="F321" s="59" t="s">
        <v>1721</v>
      </c>
      <c r="G321" s="5"/>
      <c r="H321" s="5"/>
      <c r="I321" s="5"/>
      <c r="J321" s="5"/>
      <c r="K321" s="5"/>
      <c r="L321" s="142"/>
    </row>
    <row r="322" spans="1:12" s="41" customFormat="1">
      <c r="A322" s="32" t="s">
        <v>38</v>
      </c>
      <c r="B322" s="175" t="s">
        <v>2333</v>
      </c>
      <c r="C322" s="175" t="s">
        <v>534</v>
      </c>
      <c r="D322" s="176" t="s">
        <v>634</v>
      </c>
      <c r="E322" s="121" t="s">
        <v>629</v>
      </c>
      <c r="F322" s="176" t="s">
        <v>635</v>
      </c>
      <c r="G322" s="142"/>
      <c r="H322" s="142"/>
      <c r="I322" s="142"/>
      <c r="J322" s="142"/>
      <c r="K322" s="142"/>
      <c r="L322" s="142"/>
    </row>
    <row r="323" spans="1:12" s="41" customFormat="1">
      <c r="A323" s="32" t="s">
        <v>39</v>
      </c>
      <c r="B323" s="175" t="s">
        <v>2334</v>
      </c>
      <c r="C323" s="175" t="s">
        <v>534</v>
      </c>
      <c r="D323" s="176" t="s">
        <v>636</v>
      </c>
      <c r="E323" s="121" t="s">
        <v>629</v>
      </c>
      <c r="F323" s="176" t="s">
        <v>635</v>
      </c>
      <c r="G323" s="142"/>
      <c r="H323" s="142"/>
      <c r="I323" s="142"/>
      <c r="J323" s="142"/>
      <c r="K323" s="142"/>
      <c r="L323" s="142"/>
    </row>
    <row r="324" spans="1:12">
      <c r="A324" s="148" t="s">
        <v>73</v>
      </c>
      <c r="B324" s="8"/>
      <c r="C324" s="8"/>
      <c r="D324" s="8"/>
      <c r="E324" s="37"/>
      <c r="F324" s="8"/>
    </row>
    <row r="325" spans="1:12">
      <c r="A325" s="32" t="s">
        <v>41</v>
      </c>
      <c r="B325" s="82" t="s">
        <v>506</v>
      </c>
      <c r="C325" s="82" t="s">
        <v>2239</v>
      </c>
      <c r="D325" s="82" t="s">
        <v>507</v>
      </c>
      <c r="E325" s="82" t="s">
        <v>381</v>
      </c>
      <c r="F325" s="176" t="s">
        <v>508</v>
      </c>
    </row>
    <row r="326" spans="1:12">
      <c r="A326" s="32" t="s">
        <v>40</v>
      </c>
      <c r="B326" s="82" t="s">
        <v>506</v>
      </c>
      <c r="C326" s="82" t="s">
        <v>2239</v>
      </c>
      <c r="D326" s="82" t="s">
        <v>507</v>
      </c>
      <c r="E326" s="82" t="s">
        <v>381</v>
      </c>
      <c r="F326" s="176" t="s">
        <v>508</v>
      </c>
    </row>
    <row r="327" spans="1:12" s="41" customFormat="1">
      <c r="A327" s="39" t="s">
        <v>42</v>
      </c>
      <c r="B327" s="82" t="s">
        <v>506</v>
      </c>
      <c r="C327" s="82" t="s">
        <v>2240</v>
      </c>
      <c r="D327" s="82" t="s">
        <v>507</v>
      </c>
      <c r="E327" s="82" t="s">
        <v>381</v>
      </c>
      <c r="F327" s="176" t="s">
        <v>508</v>
      </c>
    </row>
    <row r="328" spans="1:12" s="41" customFormat="1">
      <c r="A328" s="39" t="s">
        <v>43</v>
      </c>
      <c r="B328" s="82" t="s">
        <v>506</v>
      </c>
      <c r="C328" s="82" t="s">
        <v>2240</v>
      </c>
      <c r="D328" s="82" t="s">
        <v>507</v>
      </c>
      <c r="E328" s="82" t="s">
        <v>381</v>
      </c>
      <c r="F328" s="176" t="s">
        <v>508</v>
      </c>
    </row>
    <row r="329" spans="1:12" s="31" customFormat="1">
      <c r="A329" s="189" t="s">
        <v>154</v>
      </c>
      <c r="B329" s="65"/>
      <c r="C329" s="65"/>
      <c r="D329" s="65"/>
      <c r="E329" s="65"/>
      <c r="F329" s="65"/>
    </row>
    <row r="330" spans="1:12">
      <c r="A330" s="32" t="s">
        <v>36</v>
      </c>
      <c r="B330" s="39" t="s">
        <v>2158</v>
      </c>
      <c r="C330" s="59" t="s">
        <v>2004</v>
      </c>
      <c r="D330" s="42"/>
      <c r="E330" s="44" t="s">
        <v>1434</v>
      </c>
      <c r="F330" s="8"/>
    </row>
    <row r="331" spans="1:12">
      <c r="A331" s="32" t="s">
        <v>37</v>
      </c>
      <c r="B331" s="39" t="s">
        <v>2158</v>
      </c>
      <c r="C331" s="59" t="s">
        <v>2004</v>
      </c>
      <c r="D331" s="42"/>
      <c r="E331" s="44" t="s">
        <v>1434</v>
      </c>
      <c r="F331" s="8"/>
    </row>
    <row r="332" spans="1:12">
      <c r="A332" s="32" t="s">
        <v>38</v>
      </c>
      <c r="B332" s="59" t="s">
        <v>2157</v>
      </c>
      <c r="C332" s="59" t="s">
        <v>2006</v>
      </c>
      <c r="D332" s="42"/>
      <c r="E332" s="67" t="s">
        <v>2007</v>
      </c>
      <c r="F332" s="8"/>
    </row>
    <row r="333" spans="1:12">
      <c r="A333" s="32" t="s">
        <v>39</v>
      </c>
      <c r="B333" s="59" t="s">
        <v>2157</v>
      </c>
      <c r="C333" s="59" t="s">
        <v>2006</v>
      </c>
      <c r="D333" s="42"/>
      <c r="E333" s="67" t="s">
        <v>2007</v>
      </c>
      <c r="F333" s="8"/>
    </row>
    <row r="334" spans="1:12">
      <c r="A334" s="148" t="s">
        <v>73</v>
      </c>
      <c r="B334" s="127"/>
      <c r="C334" s="127"/>
      <c r="D334" s="127"/>
      <c r="E334" s="67"/>
      <c r="F334" s="8"/>
    </row>
    <row r="335" spans="1:12">
      <c r="A335" s="32" t="s">
        <v>41</v>
      </c>
      <c r="B335" s="175" t="s">
        <v>2510</v>
      </c>
      <c r="C335" s="175" t="s">
        <v>2237</v>
      </c>
      <c r="D335" s="175" t="s">
        <v>1723</v>
      </c>
      <c r="E335" s="121" t="s">
        <v>1447</v>
      </c>
      <c r="F335" s="175" t="s">
        <v>1724</v>
      </c>
    </row>
    <row r="336" spans="1:12">
      <c r="A336" s="32" t="s">
        <v>40</v>
      </c>
      <c r="B336" s="175" t="s">
        <v>2509</v>
      </c>
      <c r="C336" s="175" t="s">
        <v>2237</v>
      </c>
      <c r="D336" s="175" t="s">
        <v>1723</v>
      </c>
      <c r="E336" s="121" t="s">
        <v>1447</v>
      </c>
      <c r="F336" s="175" t="s">
        <v>1724</v>
      </c>
    </row>
    <row r="337" spans="1:8" s="41" customFormat="1">
      <c r="A337" s="39" t="s">
        <v>42</v>
      </c>
      <c r="B337" s="175" t="s">
        <v>2510</v>
      </c>
      <c r="C337" s="163" t="s">
        <v>2238</v>
      </c>
      <c r="D337" s="175" t="s">
        <v>1723</v>
      </c>
      <c r="E337" s="121" t="s">
        <v>1447</v>
      </c>
      <c r="F337" s="175" t="s">
        <v>1724</v>
      </c>
    </row>
    <row r="338" spans="1:8" s="41" customFormat="1">
      <c r="A338" s="39" t="s">
        <v>43</v>
      </c>
      <c r="B338" s="175" t="s">
        <v>2509</v>
      </c>
      <c r="C338" s="163" t="s">
        <v>2238</v>
      </c>
      <c r="D338" s="175" t="s">
        <v>1723</v>
      </c>
      <c r="E338" s="121" t="s">
        <v>1447</v>
      </c>
      <c r="F338" s="175" t="s">
        <v>1724</v>
      </c>
    </row>
    <row r="339" spans="1:8" s="31" customFormat="1">
      <c r="A339" s="189" t="s">
        <v>155</v>
      </c>
      <c r="B339" s="28"/>
      <c r="C339" s="29"/>
      <c r="D339" s="29"/>
      <c r="E339" s="29"/>
      <c r="F339" s="29"/>
    </row>
    <row r="340" spans="1:8">
      <c r="A340" s="32" t="s">
        <v>36</v>
      </c>
      <c r="B340" s="159" t="s">
        <v>2340</v>
      </c>
      <c r="C340" s="141" t="s">
        <v>308</v>
      </c>
      <c r="D340" s="172" t="s">
        <v>331</v>
      </c>
      <c r="E340" s="36" t="s">
        <v>310</v>
      </c>
      <c r="F340" s="49" t="s">
        <v>332</v>
      </c>
    </row>
    <row r="341" spans="1:8">
      <c r="A341" s="32" t="s">
        <v>37</v>
      </c>
      <c r="B341" s="159" t="s">
        <v>2341</v>
      </c>
      <c r="C341" s="141" t="s">
        <v>308</v>
      </c>
      <c r="D341" s="172" t="s">
        <v>334</v>
      </c>
      <c r="E341" s="36" t="s">
        <v>310</v>
      </c>
      <c r="F341" s="49" t="s">
        <v>335</v>
      </c>
    </row>
    <row r="342" spans="1:8">
      <c r="A342" s="32" t="s">
        <v>38</v>
      </c>
      <c r="B342" s="173"/>
      <c r="C342" s="173"/>
      <c r="D342" s="174"/>
      <c r="E342" s="162"/>
      <c r="F342" s="174"/>
    </row>
    <row r="343" spans="1:8">
      <c r="A343" s="32" t="s">
        <v>39</v>
      </c>
      <c r="B343" s="173"/>
      <c r="C343" s="173"/>
      <c r="D343" s="174"/>
      <c r="E343" s="162"/>
      <c r="F343" s="174"/>
    </row>
    <row r="344" spans="1:8">
      <c r="A344" s="148" t="s">
        <v>73</v>
      </c>
      <c r="B344" s="154"/>
      <c r="C344" s="154"/>
      <c r="D344" s="154"/>
      <c r="E344" s="37"/>
      <c r="F344" s="8"/>
    </row>
    <row r="345" spans="1:8" s="41" customFormat="1" ht="31.5">
      <c r="A345" s="32" t="s">
        <v>41</v>
      </c>
      <c r="B345" s="67" t="s">
        <v>292</v>
      </c>
      <c r="C345" s="67" t="s">
        <v>177</v>
      </c>
      <c r="D345" s="67" t="s">
        <v>293</v>
      </c>
      <c r="E345" s="67" t="s">
        <v>181</v>
      </c>
      <c r="F345" s="682" t="s">
        <v>294</v>
      </c>
      <c r="G345" s="5"/>
      <c r="H345" s="5"/>
    </row>
    <row r="346" spans="1:8" s="41" customFormat="1" ht="31.5">
      <c r="A346" s="32" t="s">
        <v>40</v>
      </c>
      <c r="B346" s="67" t="s">
        <v>295</v>
      </c>
      <c r="C346" s="67" t="s">
        <v>177</v>
      </c>
      <c r="D346" s="67" t="s">
        <v>293</v>
      </c>
      <c r="E346" s="67" t="s">
        <v>181</v>
      </c>
      <c r="F346" s="682" t="s">
        <v>294</v>
      </c>
      <c r="G346" s="5"/>
      <c r="H346" s="5"/>
    </row>
    <row r="347" spans="1:8" s="41" customFormat="1">
      <c r="A347" s="39" t="s">
        <v>42</v>
      </c>
      <c r="B347" s="82"/>
      <c r="C347" s="82"/>
      <c r="D347" s="82"/>
      <c r="E347" s="82"/>
      <c r="F347" s="82"/>
      <c r="G347" s="5"/>
      <c r="H347" s="5"/>
    </row>
    <row r="348" spans="1:8" s="41" customFormat="1">
      <c r="A348" s="39" t="s">
        <v>43</v>
      </c>
      <c r="B348" s="82"/>
      <c r="C348" s="82"/>
      <c r="D348" s="82"/>
      <c r="E348" s="82"/>
      <c r="F348" s="82"/>
      <c r="G348" s="5"/>
      <c r="H348" s="5"/>
    </row>
    <row r="349" spans="1:8" s="2" customFormat="1">
      <c r="A349" s="113" t="s">
        <v>19</v>
      </c>
      <c r="B349" s="113"/>
      <c r="C349" s="113"/>
      <c r="D349" s="113"/>
      <c r="E349" s="113"/>
      <c r="F349" s="113"/>
    </row>
    <row r="350" spans="1:8" s="27" customFormat="1">
      <c r="A350" s="24" t="s">
        <v>3</v>
      </c>
      <c r="B350" s="25" t="s">
        <v>6</v>
      </c>
      <c r="C350" s="24" t="s">
        <v>7</v>
      </c>
      <c r="D350" s="25" t="s">
        <v>8</v>
      </c>
      <c r="E350" s="26" t="s">
        <v>4</v>
      </c>
      <c r="F350" s="25" t="s">
        <v>11</v>
      </c>
    </row>
    <row r="351" spans="1:8" s="31" customFormat="1">
      <c r="A351" s="66" t="s">
        <v>156</v>
      </c>
      <c r="B351" s="28"/>
      <c r="C351" s="29"/>
      <c r="D351" s="29"/>
      <c r="E351" s="29"/>
      <c r="F351" s="29"/>
    </row>
    <row r="352" spans="1:8">
      <c r="A352" s="32" t="s">
        <v>36</v>
      </c>
      <c r="B352" s="59" t="s">
        <v>1725</v>
      </c>
      <c r="C352" s="59" t="s">
        <v>1</v>
      </c>
      <c r="D352" s="59" t="s">
        <v>1726</v>
      </c>
      <c r="E352" s="67" t="s">
        <v>1434</v>
      </c>
      <c r="F352" s="53" t="s">
        <v>1727</v>
      </c>
    </row>
    <row r="353" spans="1:6">
      <c r="A353" s="32" t="s">
        <v>37</v>
      </c>
      <c r="B353" s="59" t="s">
        <v>1728</v>
      </c>
      <c r="C353" s="59" t="s">
        <v>1</v>
      </c>
      <c r="D353" s="59" t="s">
        <v>1729</v>
      </c>
      <c r="E353" s="67" t="s">
        <v>1434</v>
      </c>
      <c r="F353" s="53" t="s">
        <v>1730</v>
      </c>
    </row>
    <row r="354" spans="1:6" ht="12.95" customHeight="1">
      <c r="A354" s="32" t="s">
        <v>38</v>
      </c>
      <c r="B354" s="172" t="s">
        <v>2302</v>
      </c>
      <c r="C354" s="178" t="s">
        <v>0</v>
      </c>
      <c r="D354" s="172" t="s">
        <v>1866</v>
      </c>
      <c r="E354" s="179" t="s">
        <v>1766</v>
      </c>
      <c r="F354" s="36"/>
    </row>
    <row r="355" spans="1:6">
      <c r="A355" s="32" t="s">
        <v>39</v>
      </c>
      <c r="B355" s="172" t="s">
        <v>2303</v>
      </c>
      <c r="C355" s="178" t="s">
        <v>0</v>
      </c>
      <c r="D355" s="172" t="s">
        <v>1866</v>
      </c>
      <c r="E355" s="179" t="s">
        <v>1766</v>
      </c>
      <c r="F355" s="36"/>
    </row>
    <row r="356" spans="1:6">
      <c r="A356" s="148" t="s">
        <v>73</v>
      </c>
      <c r="B356" s="8"/>
      <c r="C356" s="8"/>
      <c r="D356" s="8"/>
      <c r="E356" s="37"/>
      <c r="F356" s="8"/>
    </row>
    <row r="357" spans="1:6">
      <c r="A357" s="32" t="s">
        <v>41</v>
      </c>
      <c r="B357" s="39"/>
      <c r="C357" s="59"/>
      <c r="D357" s="59"/>
      <c r="E357" s="44"/>
      <c r="F357" s="33"/>
    </row>
    <row r="358" spans="1:6">
      <c r="A358" s="32" t="s">
        <v>40</v>
      </c>
      <c r="B358" s="39"/>
      <c r="C358" s="59"/>
      <c r="D358" s="59"/>
      <c r="E358" s="44"/>
      <c r="F358" s="33"/>
    </row>
    <row r="359" spans="1:6" s="41" customFormat="1">
      <c r="A359" s="39" t="s">
        <v>42</v>
      </c>
      <c r="B359" s="39"/>
      <c r="C359" s="59"/>
      <c r="D359" s="171"/>
      <c r="E359" s="44"/>
      <c r="F359" s="47"/>
    </row>
    <row r="360" spans="1:6" s="41" customFormat="1">
      <c r="A360" s="39" t="s">
        <v>43</v>
      </c>
      <c r="B360" s="39"/>
      <c r="C360" s="59"/>
      <c r="D360" s="171"/>
      <c r="E360" s="44"/>
      <c r="F360" s="47"/>
    </row>
    <row r="361" spans="1:6" s="31" customFormat="1">
      <c r="A361" s="66" t="s">
        <v>157</v>
      </c>
      <c r="B361" s="28"/>
      <c r="C361" s="29"/>
      <c r="D361" s="29"/>
      <c r="E361" s="29"/>
      <c r="F361" s="29"/>
    </row>
    <row r="362" spans="1:6">
      <c r="A362" s="32" t="s">
        <v>36</v>
      </c>
      <c r="B362" s="59" t="s">
        <v>2495</v>
      </c>
      <c r="C362" s="59" t="s">
        <v>9</v>
      </c>
      <c r="D362" s="59" t="s">
        <v>2068</v>
      </c>
      <c r="E362" s="126" t="s">
        <v>849</v>
      </c>
      <c r="F362" s="43" t="s">
        <v>2069</v>
      </c>
    </row>
    <row r="363" spans="1:6">
      <c r="A363" s="32" t="s">
        <v>37</v>
      </c>
      <c r="B363" s="59" t="s">
        <v>2496</v>
      </c>
      <c r="C363" s="59" t="s">
        <v>9</v>
      </c>
      <c r="D363" s="59" t="s">
        <v>2068</v>
      </c>
      <c r="E363" s="126" t="s">
        <v>849</v>
      </c>
      <c r="F363" s="43" t="s">
        <v>2069</v>
      </c>
    </row>
    <row r="364" spans="1:6" ht="12.95" customHeight="1">
      <c r="A364" s="32" t="s">
        <v>38</v>
      </c>
      <c r="B364" s="120" t="s">
        <v>1731</v>
      </c>
      <c r="C364" s="120" t="s">
        <v>1</v>
      </c>
      <c r="D364" s="118" t="s">
        <v>1732</v>
      </c>
      <c r="E364" s="143" t="s">
        <v>1457</v>
      </c>
      <c r="F364" s="118" t="s">
        <v>1733</v>
      </c>
    </row>
    <row r="365" spans="1:6">
      <c r="A365" s="32" t="s">
        <v>39</v>
      </c>
      <c r="B365" s="120" t="s">
        <v>1734</v>
      </c>
      <c r="C365" s="120" t="s">
        <v>1</v>
      </c>
      <c r="D365" s="118" t="s">
        <v>1735</v>
      </c>
      <c r="E365" s="143" t="s">
        <v>1457</v>
      </c>
      <c r="F365" s="118" t="s">
        <v>1736</v>
      </c>
    </row>
    <row r="366" spans="1:6">
      <c r="A366" s="148" t="s">
        <v>73</v>
      </c>
      <c r="B366" s="8"/>
      <c r="C366" s="8"/>
      <c r="D366" s="8"/>
      <c r="E366" s="37"/>
      <c r="F366" s="8"/>
    </row>
    <row r="367" spans="1:6">
      <c r="A367" s="32" t="s">
        <v>41</v>
      </c>
      <c r="B367" s="67" t="s">
        <v>2315</v>
      </c>
      <c r="C367" s="624" t="s">
        <v>20</v>
      </c>
      <c r="D367" s="67" t="s">
        <v>510</v>
      </c>
      <c r="E367" s="67" t="s">
        <v>352</v>
      </c>
      <c r="F367" s="67" t="s">
        <v>511</v>
      </c>
    </row>
    <row r="368" spans="1:6">
      <c r="A368" s="32" t="s">
        <v>40</v>
      </c>
      <c r="B368" s="67" t="s">
        <v>2316</v>
      </c>
      <c r="C368" s="624" t="s">
        <v>20</v>
      </c>
      <c r="D368" s="67" t="s">
        <v>513</v>
      </c>
      <c r="E368" s="67" t="s">
        <v>352</v>
      </c>
      <c r="F368" s="67" t="s">
        <v>511</v>
      </c>
    </row>
    <row r="369" spans="1:13" s="41" customFormat="1">
      <c r="A369" s="39" t="s">
        <v>42</v>
      </c>
      <c r="B369" s="51" t="s">
        <v>2317</v>
      </c>
      <c r="C369" s="59" t="s">
        <v>20</v>
      </c>
      <c r="D369" s="50" t="s">
        <v>515</v>
      </c>
      <c r="E369" s="170" t="s">
        <v>352</v>
      </c>
      <c r="F369" s="54" t="s">
        <v>516</v>
      </c>
    </row>
    <row r="370" spans="1:13" s="41" customFormat="1">
      <c r="A370" s="39" t="s">
        <v>43</v>
      </c>
      <c r="B370" s="51" t="s">
        <v>2318</v>
      </c>
      <c r="C370" s="59" t="s">
        <v>20</v>
      </c>
      <c r="D370" s="50" t="s">
        <v>518</v>
      </c>
      <c r="E370" s="170" t="s">
        <v>352</v>
      </c>
      <c r="F370" s="54" t="s">
        <v>516</v>
      </c>
    </row>
    <row r="371" spans="1:13" s="31" customFormat="1">
      <c r="A371" s="66" t="s">
        <v>158</v>
      </c>
      <c r="B371" s="28"/>
      <c r="C371" s="29"/>
      <c r="D371" s="29"/>
      <c r="E371" s="29"/>
      <c r="F371" s="29"/>
    </row>
    <row r="372" spans="1:13" s="41" customFormat="1">
      <c r="A372" s="32" t="s">
        <v>36</v>
      </c>
      <c r="B372" s="82" t="s">
        <v>2430</v>
      </c>
      <c r="C372" s="175" t="s">
        <v>534</v>
      </c>
      <c r="D372" s="82" t="s">
        <v>637</v>
      </c>
      <c r="E372" s="82" t="s">
        <v>572</v>
      </c>
      <c r="F372" s="82" t="s">
        <v>638</v>
      </c>
    </row>
    <row r="373" spans="1:13" s="41" customFormat="1">
      <c r="A373" s="32" t="s">
        <v>37</v>
      </c>
      <c r="B373" s="82" t="s">
        <v>2431</v>
      </c>
      <c r="C373" s="175" t="s">
        <v>534</v>
      </c>
      <c r="D373" s="82" t="s">
        <v>639</v>
      </c>
      <c r="E373" s="82" t="s">
        <v>572</v>
      </c>
      <c r="F373" s="82" t="s">
        <v>638</v>
      </c>
      <c r="G373" s="5"/>
    </row>
    <row r="374" spans="1:13" s="41" customFormat="1">
      <c r="A374" s="32" t="s">
        <v>38</v>
      </c>
      <c r="B374" s="67" t="s">
        <v>2342</v>
      </c>
      <c r="C374" s="120" t="s">
        <v>308</v>
      </c>
      <c r="D374" s="67" t="s">
        <v>337</v>
      </c>
      <c r="E374" s="67" t="s">
        <v>310</v>
      </c>
      <c r="F374" s="67" t="s">
        <v>338</v>
      </c>
      <c r="G374" s="5"/>
    </row>
    <row r="375" spans="1:13" s="41" customFormat="1">
      <c r="A375" s="32" t="s">
        <v>39</v>
      </c>
      <c r="B375" s="147" t="s">
        <v>2343</v>
      </c>
      <c r="C375" s="147" t="s">
        <v>308</v>
      </c>
      <c r="D375" s="147" t="s">
        <v>337</v>
      </c>
      <c r="E375" s="147" t="s">
        <v>310</v>
      </c>
      <c r="F375" s="147" t="s">
        <v>338</v>
      </c>
      <c r="G375" s="5"/>
    </row>
    <row r="376" spans="1:13">
      <c r="A376" s="148" t="s">
        <v>73</v>
      </c>
      <c r="B376" s="8"/>
      <c r="C376" s="8"/>
      <c r="D376" s="8"/>
      <c r="E376" s="37"/>
      <c r="F376" s="8"/>
    </row>
    <row r="377" spans="1:13">
      <c r="A377" s="32" t="s">
        <v>41</v>
      </c>
      <c r="B377" s="82" t="s">
        <v>1420</v>
      </c>
      <c r="C377" s="82" t="s">
        <v>2219</v>
      </c>
      <c r="D377" s="82" t="s">
        <v>1421</v>
      </c>
      <c r="E377" s="82" t="s">
        <v>1277</v>
      </c>
      <c r="F377" s="79" t="s">
        <v>1422</v>
      </c>
      <c r="G377" s="142"/>
      <c r="H377" s="142"/>
      <c r="I377" s="142"/>
      <c r="J377" s="142"/>
      <c r="K377" s="142"/>
      <c r="L377" s="142"/>
      <c r="M377" s="41"/>
    </row>
    <row r="378" spans="1:13">
      <c r="A378" s="32" t="s">
        <v>40</v>
      </c>
      <c r="B378" s="82" t="s">
        <v>1423</v>
      </c>
      <c r="C378" s="82" t="s">
        <v>2219</v>
      </c>
      <c r="D378" s="82" t="s">
        <v>1424</v>
      </c>
      <c r="E378" s="82" t="s">
        <v>1277</v>
      </c>
      <c r="F378" s="79" t="s">
        <v>1425</v>
      </c>
      <c r="G378" s="142"/>
      <c r="H378" s="142"/>
      <c r="I378" s="142"/>
      <c r="J378" s="142"/>
      <c r="K378" s="142"/>
      <c r="L378" s="142"/>
      <c r="M378" s="41"/>
    </row>
    <row r="379" spans="1:13" s="41" customFormat="1">
      <c r="A379" s="39" t="s">
        <v>42</v>
      </c>
      <c r="B379" s="82" t="s">
        <v>1420</v>
      </c>
      <c r="C379" s="82" t="s">
        <v>2220</v>
      </c>
      <c r="D379" s="82" t="s">
        <v>1421</v>
      </c>
      <c r="E379" s="82" t="s">
        <v>1277</v>
      </c>
      <c r="F379" s="79" t="s">
        <v>1422</v>
      </c>
      <c r="G379" s="142"/>
      <c r="H379" s="142"/>
      <c r="I379" s="142"/>
      <c r="J379" s="142"/>
      <c r="K379" s="142"/>
      <c r="L379" s="142"/>
    </row>
    <row r="380" spans="1:13" s="41" customFormat="1">
      <c r="A380" s="39" t="s">
        <v>43</v>
      </c>
      <c r="B380" s="82" t="s">
        <v>1423</v>
      </c>
      <c r="C380" s="82" t="s">
        <v>2220</v>
      </c>
      <c r="D380" s="82" t="s">
        <v>1424</v>
      </c>
      <c r="E380" s="82" t="s">
        <v>1277</v>
      </c>
      <c r="F380" s="79" t="s">
        <v>1425</v>
      </c>
      <c r="G380" s="142"/>
      <c r="H380" s="142"/>
      <c r="I380" s="142"/>
      <c r="J380" s="142"/>
      <c r="K380" s="142"/>
      <c r="L380" s="142"/>
    </row>
    <row r="381" spans="1:13" s="31" customFormat="1">
      <c r="A381" s="66" t="s">
        <v>159</v>
      </c>
      <c r="B381" s="28"/>
      <c r="C381" s="29"/>
      <c r="D381" s="65"/>
      <c r="E381" s="29"/>
      <c r="F381" s="29"/>
    </row>
    <row r="382" spans="1:13">
      <c r="A382" s="32" t="s">
        <v>36</v>
      </c>
      <c r="B382" s="39" t="s">
        <v>2158</v>
      </c>
      <c r="C382" s="59" t="s">
        <v>2004</v>
      </c>
      <c r="D382" s="42"/>
      <c r="E382" s="44" t="s">
        <v>1434</v>
      </c>
      <c r="F382" s="36"/>
    </row>
    <row r="383" spans="1:13">
      <c r="A383" s="32" t="s">
        <v>37</v>
      </c>
      <c r="B383" s="39" t="s">
        <v>2158</v>
      </c>
      <c r="C383" s="59" t="s">
        <v>2004</v>
      </c>
      <c r="D383" s="42"/>
      <c r="E383" s="44" t="s">
        <v>1434</v>
      </c>
      <c r="F383" s="36"/>
    </row>
    <row r="384" spans="1:13">
      <c r="A384" s="32" t="s">
        <v>38</v>
      </c>
      <c r="B384" s="59" t="s">
        <v>2157</v>
      </c>
      <c r="C384" s="59" t="s">
        <v>2006</v>
      </c>
      <c r="D384" s="42"/>
      <c r="E384" s="67" t="s">
        <v>2007</v>
      </c>
      <c r="F384" s="36"/>
    </row>
    <row r="385" spans="1:9">
      <c r="A385" s="32" t="s">
        <v>39</v>
      </c>
      <c r="B385" s="59" t="s">
        <v>2157</v>
      </c>
      <c r="C385" s="59" t="s">
        <v>2006</v>
      </c>
      <c r="D385" s="42"/>
      <c r="E385" s="67" t="s">
        <v>2007</v>
      </c>
      <c r="F385" s="36"/>
    </row>
    <row r="386" spans="1:9">
      <c r="A386" s="148" t="s">
        <v>73</v>
      </c>
      <c r="B386" s="8"/>
      <c r="C386" s="8"/>
      <c r="D386" s="59"/>
      <c r="E386" s="8"/>
      <c r="F386" s="8"/>
    </row>
    <row r="387" spans="1:9" ht="15.6" customHeight="1">
      <c r="A387" s="32" t="s">
        <v>41</v>
      </c>
      <c r="B387" s="82" t="s">
        <v>2508</v>
      </c>
      <c r="C387" s="175" t="s">
        <v>2237</v>
      </c>
      <c r="D387" s="82" t="s">
        <v>1738</v>
      </c>
      <c r="E387" s="82" t="s">
        <v>1447</v>
      </c>
      <c r="F387" s="82" t="s">
        <v>1739</v>
      </c>
    </row>
    <row r="388" spans="1:9" ht="15.6" customHeight="1">
      <c r="A388" s="32" t="s">
        <v>40</v>
      </c>
      <c r="B388" s="82" t="s">
        <v>2507</v>
      </c>
      <c r="C388" s="175" t="s">
        <v>2237</v>
      </c>
      <c r="D388" s="82" t="s">
        <v>1738</v>
      </c>
      <c r="E388" s="82" t="s">
        <v>1447</v>
      </c>
      <c r="F388" s="82" t="s">
        <v>1739</v>
      </c>
    </row>
    <row r="389" spans="1:9" s="41" customFormat="1" ht="15.6" customHeight="1">
      <c r="A389" s="39" t="s">
        <v>42</v>
      </c>
      <c r="B389" s="82" t="s">
        <v>2508</v>
      </c>
      <c r="C389" s="163" t="s">
        <v>2238</v>
      </c>
      <c r="D389" s="82" t="s">
        <v>1738</v>
      </c>
      <c r="E389" s="82" t="s">
        <v>1447</v>
      </c>
      <c r="F389" s="82" t="s">
        <v>1739</v>
      </c>
    </row>
    <row r="390" spans="1:9" s="41" customFormat="1" ht="15.6" customHeight="1">
      <c r="A390" s="39" t="s">
        <v>43</v>
      </c>
      <c r="B390" s="82" t="s">
        <v>2507</v>
      </c>
      <c r="C390" s="163" t="s">
        <v>2238</v>
      </c>
      <c r="D390" s="82" t="s">
        <v>1738</v>
      </c>
      <c r="E390" s="82" t="s">
        <v>1447</v>
      </c>
      <c r="F390" s="82" t="s">
        <v>1739</v>
      </c>
    </row>
    <row r="391" spans="1:9" s="31" customFormat="1">
      <c r="A391" s="66" t="s">
        <v>160</v>
      </c>
      <c r="B391" s="28"/>
      <c r="C391" s="29"/>
      <c r="D391" s="29"/>
      <c r="E391" s="29"/>
      <c r="F391" s="29"/>
    </row>
    <row r="392" spans="1:9" ht="15.6" customHeight="1">
      <c r="A392" s="32" t="s">
        <v>36</v>
      </c>
      <c r="B392" s="159" t="s">
        <v>296</v>
      </c>
      <c r="C392" s="141" t="s">
        <v>177</v>
      </c>
      <c r="D392" s="172" t="s">
        <v>297</v>
      </c>
      <c r="E392" s="36" t="s">
        <v>181</v>
      </c>
      <c r="F392" s="682" t="s">
        <v>298</v>
      </c>
      <c r="G392" s="70"/>
      <c r="H392" s="70"/>
      <c r="I392" s="70"/>
    </row>
    <row r="393" spans="1:9" ht="15.6" customHeight="1">
      <c r="A393" s="32" t="s">
        <v>37</v>
      </c>
      <c r="B393" s="159" t="s">
        <v>299</v>
      </c>
      <c r="C393" s="141" t="s">
        <v>177</v>
      </c>
      <c r="D393" s="172" t="s">
        <v>297</v>
      </c>
      <c r="E393" s="36" t="s">
        <v>181</v>
      </c>
      <c r="F393" s="682" t="s">
        <v>298</v>
      </c>
      <c r="G393" s="70"/>
      <c r="H393" s="70"/>
      <c r="I393" s="70"/>
    </row>
    <row r="394" spans="1:9" ht="15.6" customHeight="1">
      <c r="A394" s="32" t="s">
        <v>38</v>
      </c>
      <c r="B394" s="39"/>
      <c r="C394" s="59"/>
      <c r="D394" s="160"/>
      <c r="E394" s="44"/>
      <c r="F394" s="82"/>
    </row>
    <row r="395" spans="1:9" ht="15.6" customHeight="1">
      <c r="A395" s="32" t="s">
        <v>39</v>
      </c>
      <c r="B395" s="39"/>
      <c r="C395" s="59"/>
      <c r="D395" s="160"/>
      <c r="E395" s="44"/>
      <c r="F395" s="82"/>
    </row>
    <row r="396" spans="1:9" ht="15.6" customHeight="1">
      <c r="A396" s="148" t="s">
        <v>73</v>
      </c>
      <c r="B396" s="82"/>
      <c r="C396" s="82"/>
      <c r="D396" s="82"/>
      <c r="E396" s="82"/>
      <c r="F396" s="89"/>
    </row>
    <row r="397" spans="1:9" s="41" customFormat="1" ht="15.6" customHeight="1">
      <c r="A397" s="32" t="s">
        <v>41</v>
      </c>
      <c r="B397" s="160"/>
      <c r="C397" s="160"/>
      <c r="D397" s="160"/>
      <c r="E397" s="160"/>
      <c r="F397" s="160"/>
    </row>
    <row r="398" spans="1:9" s="41" customFormat="1" ht="15.6" customHeight="1">
      <c r="A398" s="32" t="s">
        <v>40</v>
      </c>
      <c r="B398" s="160"/>
      <c r="C398" s="160"/>
      <c r="D398" s="160"/>
      <c r="E398" s="160"/>
      <c r="F398" s="160"/>
    </row>
    <row r="399" spans="1:9" s="41" customFormat="1" ht="15.6" customHeight="1">
      <c r="A399" s="39" t="s">
        <v>42</v>
      </c>
      <c r="B399" s="160"/>
      <c r="C399" s="160"/>
      <c r="D399" s="160"/>
      <c r="E399" s="160"/>
      <c r="F399" s="160"/>
      <c r="G399" s="145"/>
    </row>
    <row r="400" spans="1:9" s="41" customFormat="1" ht="15.6" customHeight="1">
      <c r="A400" s="39" t="s">
        <v>43</v>
      </c>
      <c r="B400" s="160"/>
      <c r="C400" s="160"/>
      <c r="D400" s="160"/>
      <c r="E400" s="160"/>
      <c r="F400" s="160"/>
      <c r="G400" s="145"/>
    </row>
    <row r="401" spans="1:6" s="2" customFormat="1">
      <c r="A401" s="113" t="s">
        <v>24</v>
      </c>
      <c r="B401" s="113"/>
      <c r="C401" s="113"/>
      <c r="D401" s="113"/>
      <c r="E401" s="113"/>
      <c r="F401" s="113"/>
    </row>
    <row r="402" spans="1:6" s="27" customFormat="1">
      <c r="A402" s="24" t="s">
        <v>3</v>
      </c>
      <c r="B402" s="25" t="s">
        <v>6</v>
      </c>
      <c r="C402" s="24" t="s">
        <v>7</v>
      </c>
      <c r="D402" s="25" t="s">
        <v>8</v>
      </c>
      <c r="E402" s="26" t="s">
        <v>4</v>
      </c>
      <c r="F402" s="25" t="s">
        <v>11</v>
      </c>
    </row>
    <row r="403" spans="1:6" s="31" customFormat="1">
      <c r="A403" s="66" t="s">
        <v>161</v>
      </c>
      <c r="B403" s="28"/>
      <c r="C403" s="29"/>
      <c r="D403" s="29"/>
      <c r="E403" s="29"/>
      <c r="F403" s="29"/>
    </row>
    <row r="404" spans="1:6" s="70" customFormat="1">
      <c r="A404" s="32" t="s">
        <v>36</v>
      </c>
      <c r="B404" s="67" t="s">
        <v>1740</v>
      </c>
      <c r="C404" s="67" t="s">
        <v>1</v>
      </c>
      <c r="D404" s="67" t="s">
        <v>1741</v>
      </c>
      <c r="E404" s="67" t="s">
        <v>1457</v>
      </c>
      <c r="F404" s="12" t="s">
        <v>1742</v>
      </c>
    </row>
    <row r="405" spans="1:6" s="70" customFormat="1">
      <c r="A405" s="32" t="s">
        <v>37</v>
      </c>
      <c r="B405" s="67" t="s">
        <v>1743</v>
      </c>
      <c r="C405" s="67" t="s">
        <v>1</v>
      </c>
      <c r="D405" s="67" t="s">
        <v>1744</v>
      </c>
      <c r="E405" s="67" t="s">
        <v>1457</v>
      </c>
      <c r="F405" s="12" t="s">
        <v>1745</v>
      </c>
    </row>
    <row r="406" spans="1:6" ht="31.5">
      <c r="A406" s="32" t="s">
        <v>38</v>
      </c>
      <c r="B406" s="120" t="s">
        <v>1426</v>
      </c>
      <c r="C406" s="120" t="s">
        <v>5</v>
      </c>
      <c r="D406" s="118" t="s">
        <v>1376</v>
      </c>
      <c r="E406" s="143" t="s">
        <v>1277</v>
      </c>
      <c r="F406" s="118" t="s">
        <v>1427</v>
      </c>
    </row>
    <row r="407" spans="1:6" ht="31.5">
      <c r="A407" s="32" t="s">
        <v>39</v>
      </c>
      <c r="B407" s="120" t="s">
        <v>1426</v>
      </c>
      <c r="C407" s="120" t="s">
        <v>5</v>
      </c>
      <c r="D407" s="118" t="s">
        <v>1376</v>
      </c>
      <c r="E407" s="143" t="s">
        <v>1277</v>
      </c>
      <c r="F407" s="118" t="s">
        <v>1427</v>
      </c>
    </row>
    <row r="408" spans="1:6">
      <c r="A408" s="148" t="s">
        <v>73</v>
      </c>
      <c r="B408" s="8"/>
      <c r="C408" s="8"/>
      <c r="D408" s="8"/>
      <c r="E408" s="37"/>
      <c r="F408" s="8"/>
    </row>
    <row r="409" spans="1:6">
      <c r="A409" s="32" t="s">
        <v>41</v>
      </c>
      <c r="B409" s="82" t="s">
        <v>2273</v>
      </c>
      <c r="C409" s="82" t="s">
        <v>177</v>
      </c>
      <c r="D409" s="82" t="s">
        <v>301</v>
      </c>
      <c r="E409" s="82" t="s">
        <v>181</v>
      </c>
      <c r="F409" s="82" t="s">
        <v>302</v>
      </c>
    </row>
    <row r="410" spans="1:6">
      <c r="A410" s="32" t="s">
        <v>40</v>
      </c>
      <c r="B410" s="82" t="s">
        <v>2274</v>
      </c>
      <c r="C410" s="82" t="s">
        <v>177</v>
      </c>
      <c r="D410" s="82" t="s">
        <v>301</v>
      </c>
      <c r="E410" s="82" t="s">
        <v>181</v>
      </c>
      <c r="F410" s="82" t="s">
        <v>302</v>
      </c>
    </row>
    <row r="411" spans="1:6" s="41" customFormat="1">
      <c r="A411" s="39" t="s">
        <v>42</v>
      </c>
      <c r="B411" s="663" t="s">
        <v>2304</v>
      </c>
      <c r="C411" s="661" t="s">
        <v>0</v>
      </c>
      <c r="D411" s="661" t="s">
        <v>1869</v>
      </c>
      <c r="E411" s="44" t="s">
        <v>1766</v>
      </c>
      <c r="F411" s="47" t="s">
        <v>1870</v>
      </c>
    </row>
    <row r="412" spans="1:6" s="41" customFormat="1">
      <c r="A412" s="39" t="s">
        <v>43</v>
      </c>
      <c r="B412" s="663" t="s">
        <v>2305</v>
      </c>
      <c r="C412" s="661" t="s">
        <v>0</v>
      </c>
      <c r="D412" s="661" t="s">
        <v>1869</v>
      </c>
      <c r="E412" s="44" t="s">
        <v>1766</v>
      </c>
      <c r="F412" s="47" t="s">
        <v>1870</v>
      </c>
    </row>
    <row r="413" spans="1:6" s="31" customFormat="1">
      <c r="A413" s="66" t="s">
        <v>162</v>
      </c>
      <c r="B413" s="28"/>
      <c r="C413" s="29"/>
      <c r="D413" s="29"/>
      <c r="E413" s="29"/>
      <c r="F413" s="29"/>
    </row>
    <row r="414" spans="1:6">
      <c r="A414" s="32" t="s">
        <v>36</v>
      </c>
      <c r="B414" s="59" t="s">
        <v>2497</v>
      </c>
      <c r="C414" s="59" t="s">
        <v>9</v>
      </c>
      <c r="D414" s="59" t="s">
        <v>2072</v>
      </c>
      <c r="E414" s="126" t="s">
        <v>849</v>
      </c>
      <c r="F414" s="43" t="s">
        <v>2073</v>
      </c>
    </row>
    <row r="415" spans="1:6">
      <c r="A415" s="32" t="s">
        <v>37</v>
      </c>
      <c r="B415" s="59" t="s">
        <v>2498</v>
      </c>
      <c r="C415" s="59" t="s">
        <v>9</v>
      </c>
      <c r="D415" s="59" t="s">
        <v>2072</v>
      </c>
      <c r="E415" s="126" t="s">
        <v>849</v>
      </c>
      <c r="F415" s="43" t="s">
        <v>2073</v>
      </c>
    </row>
    <row r="416" spans="1:6">
      <c r="A416" s="32" t="s">
        <v>38</v>
      </c>
      <c r="B416" s="59" t="s">
        <v>1740</v>
      </c>
      <c r="C416" s="173" t="s">
        <v>1</v>
      </c>
      <c r="D416" s="174" t="s">
        <v>1746</v>
      </c>
      <c r="E416" s="162" t="s">
        <v>1434</v>
      </c>
      <c r="F416" s="174" t="s">
        <v>1747</v>
      </c>
    </row>
    <row r="417" spans="1:8">
      <c r="A417" s="32" t="s">
        <v>39</v>
      </c>
      <c r="B417" s="59" t="s">
        <v>1743</v>
      </c>
      <c r="C417" s="173" t="s">
        <v>1</v>
      </c>
      <c r="D417" s="174" t="s">
        <v>1748</v>
      </c>
      <c r="E417" s="162" t="s">
        <v>1434</v>
      </c>
      <c r="F417" s="174" t="s">
        <v>1749</v>
      </c>
    </row>
    <row r="418" spans="1:8">
      <c r="A418" s="148" t="s">
        <v>73</v>
      </c>
      <c r="B418" s="51"/>
      <c r="C418" s="51"/>
      <c r="D418" s="8"/>
      <c r="E418" s="37"/>
      <c r="F418" s="8"/>
    </row>
    <row r="419" spans="1:8">
      <c r="A419" s="32" t="s">
        <v>41</v>
      </c>
      <c r="B419" s="59" t="s">
        <v>2319</v>
      </c>
      <c r="C419" s="59" t="s">
        <v>20</v>
      </c>
      <c r="D419" s="59" t="s">
        <v>520</v>
      </c>
      <c r="E419" s="67" t="s">
        <v>352</v>
      </c>
      <c r="F419" s="8" t="s">
        <v>521</v>
      </c>
    </row>
    <row r="420" spans="1:8">
      <c r="A420" s="32" t="s">
        <v>40</v>
      </c>
      <c r="B420" s="59" t="s">
        <v>2320</v>
      </c>
      <c r="C420" s="59" t="s">
        <v>20</v>
      </c>
      <c r="D420" s="59" t="s">
        <v>523</v>
      </c>
      <c r="E420" s="59" t="s">
        <v>352</v>
      </c>
      <c r="F420" s="59" t="s">
        <v>524</v>
      </c>
    </row>
    <row r="421" spans="1:8" s="41" customFormat="1">
      <c r="A421" s="39" t="s">
        <v>42</v>
      </c>
      <c r="B421" s="59" t="s">
        <v>2321</v>
      </c>
      <c r="C421" s="59" t="s">
        <v>20</v>
      </c>
      <c r="D421" s="59" t="s">
        <v>529</v>
      </c>
      <c r="E421" s="59" t="s">
        <v>352</v>
      </c>
      <c r="F421" s="59" t="s">
        <v>530</v>
      </c>
    </row>
    <row r="422" spans="1:8" s="41" customFormat="1">
      <c r="A422" s="39" t="s">
        <v>43</v>
      </c>
      <c r="B422" s="59" t="s">
        <v>2322</v>
      </c>
      <c r="C422" s="59" t="s">
        <v>20</v>
      </c>
      <c r="D422" s="59" t="s">
        <v>532</v>
      </c>
      <c r="E422" s="59" t="s">
        <v>352</v>
      </c>
      <c r="F422" s="59" t="s">
        <v>530</v>
      </c>
    </row>
    <row r="423" spans="1:8" s="31" customFormat="1">
      <c r="A423" s="66" t="s">
        <v>163</v>
      </c>
      <c r="B423" s="28"/>
      <c r="C423" s="29"/>
      <c r="D423" s="29"/>
      <c r="E423" s="29"/>
      <c r="F423" s="29"/>
    </row>
    <row r="424" spans="1:8" ht="15.6" customHeight="1">
      <c r="A424" s="32" t="s">
        <v>36</v>
      </c>
      <c r="B424" s="67" t="s">
        <v>1750</v>
      </c>
      <c r="C424" s="67" t="s">
        <v>1</v>
      </c>
      <c r="D424" s="67" t="s">
        <v>1751</v>
      </c>
      <c r="E424" s="67" t="s">
        <v>1434</v>
      </c>
      <c r="F424" s="67" t="s">
        <v>1752</v>
      </c>
    </row>
    <row r="425" spans="1:8" ht="15.6" customHeight="1">
      <c r="A425" s="32" t="s">
        <v>37</v>
      </c>
      <c r="B425" s="67" t="s">
        <v>1753</v>
      </c>
      <c r="C425" s="67" t="s">
        <v>1</v>
      </c>
      <c r="D425" s="67" t="s">
        <v>1754</v>
      </c>
      <c r="E425" s="67" t="s">
        <v>1434</v>
      </c>
      <c r="F425" s="67" t="s">
        <v>1755</v>
      </c>
    </row>
    <row r="426" spans="1:8">
      <c r="A426" s="32" t="s">
        <v>38</v>
      </c>
      <c r="B426" s="173" t="s">
        <v>2344</v>
      </c>
      <c r="C426" s="173" t="s">
        <v>308</v>
      </c>
      <c r="D426" s="174" t="s">
        <v>341</v>
      </c>
      <c r="E426" s="179" t="s">
        <v>310</v>
      </c>
      <c r="F426" s="174" t="s">
        <v>342</v>
      </c>
    </row>
    <row r="427" spans="1:8" ht="15.6" customHeight="1">
      <c r="A427" s="32" t="s">
        <v>39</v>
      </c>
      <c r="B427" s="173" t="s">
        <v>2345</v>
      </c>
      <c r="C427" s="173" t="s">
        <v>308</v>
      </c>
      <c r="D427" s="118" t="s">
        <v>344</v>
      </c>
      <c r="E427" s="179" t="s">
        <v>310</v>
      </c>
      <c r="F427" s="174" t="s">
        <v>345</v>
      </c>
    </row>
    <row r="428" spans="1:8">
      <c r="A428" s="148" t="s">
        <v>73</v>
      </c>
      <c r="B428" s="8"/>
      <c r="C428" s="8"/>
      <c r="D428" s="8"/>
      <c r="E428" s="37"/>
      <c r="F428" s="8"/>
    </row>
    <row r="429" spans="1:8" ht="15.6" customHeight="1">
      <c r="A429" s="32" t="s">
        <v>41</v>
      </c>
      <c r="B429" s="90" t="s">
        <v>525</v>
      </c>
      <c r="C429" s="175" t="s">
        <v>2239</v>
      </c>
      <c r="D429" s="171" t="s">
        <v>526</v>
      </c>
      <c r="E429" s="79" t="s">
        <v>381</v>
      </c>
      <c r="F429" s="79" t="s">
        <v>527</v>
      </c>
      <c r="G429" s="41"/>
      <c r="H429" s="41"/>
    </row>
    <row r="430" spans="1:8" ht="15.6" customHeight="1">
      <c r="A430" s="32" t="s">
        <v>40</v>
      </c>
      <c r="B430" s="90" t="s">
        <v>525</v>
      </c>
      <c r="C430" s="175" t="s">
        <v>2239</v>
      </c>
      <c r="D430" s="171" t="s">
        <v>526</v>
      </c>
      <c r="E430" s="79" t="s">
        <v>381</v>
      </c>
      <c r="F430" s="79" t="s">
        <v>527</v>
      </c>
    </row>
    <row r="431" spans="1:8" s="41" customFormat="1" ht="15.6" customHeight="1">
      <c r="A431" s="39" t="s">
        <v>42</v>
      </c>
      <c r="B431" s="90" t="s">
        <v>525</v>
      </c>
      <c r="C431" s="175" t="s">
        <v>2240</v>
      </c>
      <c r="D431" s="171" t="s">
        <v>526</v>
      </c>
      <c r="E431" s="79" t="s">
        <v>381</v>
      </c>
      <c r="F431" s="79" t="s">
        <v>527</v>
      </c>
    </row>
    <row r="432" spans="1:8" s="41" customFormat="1" ht="15.6" customHeight="1">
      <c r="A432" s="39" t="s">
        <v>43</v>
      </c>
      <c r="B432" s="90" t="s">
        <v>525</v>
      </c>
      <c r="C432" s="175" t="s">
        <v>2240</v>
      </c>
      <c r="D432" s="171" t="s">
        <v>526</v>
      </c>
      <c r="E432" s="79" t="s">
        <v>381</v>
      </c>
      <c r="F432" s="79" t="s">
        <v>527</v>
      </c>
    </row>
    <row r="433" spans="1:9" s="31" customFormat="1">
      <c r="A433" s="66" t="s">
        <v>164</v>
      </c>
      <c r="B433" s="28"/>
      <c r="C433" s="29"/>
      <c r="D433" s="65"/>
      <c r="E433" s="29"/>
      <c r="F433" s="29"/>
    </row>
    <row r="434" spans="1:9" ht="13.15" customHeight="1">
      <c r="A434" s="32" t="s">
        <v>36</v>
      </c>
      <c r="B434" s="39" t="s">
        <v>2158</v>
      </c>
      <c r="C434" s="59" t="s">
        <v>2004</v>
      </c>
      <c r="D434" s="42"/>
      <c r="E434" s="44" t="s">
        <v>1434</v>
      </c>
      <c r="F434" s="36"/>
    </row>
    <row r="435" spans="1:9" ht="13.15" customHeight="1">
      <c r="A435" s="32" t="s">
        <v>37</v>
      </c>
      <c r="B435" s="39" t="s">
        <v>2158</v>
      </c>
      <c r="C435" s="59" t="s">
        <v>2004</v>
      </c>
      <c r="D435" s="42"/>
      <c r="E435" s="44" t="s">
        <v>1434</v>
      </c>
      <c r="F435" s="36"/>
    </row>
    <row r="436" spans="1:9" ht="12.95" customHeight="1">
      <c r="A436" s="32" t="s">
        <v>38</v>
      </c>
      <c r="B436" s="59" t="s">
        <v>2157</v>
      </c>
      <c r="C436" s="59" t="s">
        <v>2006</v>
      </c>
      <c r="D436" s="42"/>
      <c r="E436" s="67" t="s">
        <v>2007</v>
      </c>
      <c r="F436" s="36"/>
    </row>
    <row r="437" spans="1:9" ht="13.15" customHeight="1">
      <c r="A437" s="32" t="s">
        <v>39</v>
      </c>
      <c r="B437" s="59" t="s">
        <v>2157</v>
      </c>
      <c r="C437" s="59" t="s">
        <v>2006</v>
      </c>
      <c r="D437" s="42"/>
      <c r="E437" s="67" t="s">
        <v>2007</v>
      </c>
      <c r="F437" s="36"/>
    </row>
    <row r="438" spans="1:9" ht="15.6" customHeight="1">
      <c r="A438" s="148" t="s">
        <v>73</v>
      </c>
      <c r="B438" s="8"/>
      <c r="C438" s="8"/>
      <c r="D438" s="59"/>
      <c r="E438" s="8"/>
      <c r="F438" s="8"/>
    </row>
    <row r="439" spans="1:9" ht="15.6" customHeight="1">
      <c r="A439" s="32" t="s">
        <v>41</v>
      </c>
      <c r="B439" s="82" t="s">
        <v>2506</v>
      </c>
      <c r="C439" s="175" t="s">
        <v>2464</v>
      </c>
      <c r="D439" s="82" t="s">
        <v>2466</v>
      </c>
      <c r="E439" s="82" t="s">
        <v>2467</v>
      </c>
      <c r="F439" s="146" t="s">
        <v>2468</v>
      </c>
      <c r="G439" s="41"/>
      <c r="H439" s="41"/>
      <c r="I439" s="41"/>
    </row>
    <row r="440" spans="1:9" ht="15.6" customHeight="1">
      <c r="A440" s="32" t="s">
        <v>40</v>
      </c>
      <c r="B440" s="82" t="s">
        <v>2505</v>
      </c>
      <c r="C440" s="175" t="s">
        <v>2464</v>
      </c>
      <c r="D440" s="82" t="s">
        <v>2466</v>
      </c>
      <c r="E440" s="82" t="s">
        <v>2467</v>
      </c>
      <c r="F440" s="146" t="s">
        <v>1758</v>
      </c>
      <c r="G440" s="41"/>
      <c r="H440" s="41"/>
      <c r="I440" s="41"/>
    </row>
    <row r="441" spans="1:9" s="41" customFormat="1" ht="15.6" customHeight="1">
      <c r="A441" s="39" t="s">
        <v>42</v>
      </c>
      <c r="B441" s="82" t="s">
        <v>2506</v>
      </c>
      <c r="C441" s="163" t="s">
        <v>2465</v>
      </c>
      <c r="D441" s="82" t="s">
        <v>2466</v>
      </c>
      <c r="E441" s="82" t="s">
        <v>2467</v>
      </c>
      <c r="F441" s="42" t="s">
        <v>1758</v>
      </c>
    </row>
    <row r="442" spans="1:9" s="41" customFormat="1" ht="15.6" customHeight="1">
      <c r="A442" s="39" t="s">
        <v>43</v>
      </c>
      <c r="B442" s="82" t="s">
        <v>2505</v>
      </c>
      <c r="C442" s="163" t="s">
        <v>2465</v>
      </c>
      <c r="D442" s="82" t="s">
        <v>2466</v>
      </c>
      <c r="E442" s="82" t="s">
        <v>2467</v>
      </c>
      <c r="F442" s="42" t="s">
        <v>1758</v>
      </c>
    </row>
    <row r="443" spans="1:9" s="31" customFormat="1">
      <c r="A443" s="66" t="s">
        <v>165</v>
      </c>
      <c r="B443" s="28"/>
      <c r="C443" s="29"/>
      <c r="D443" s="29"/>
      <c r="E443" s="29"/>
      <c r="F443" s="29"/>
    </row>
    <row r="444" spans="1:9" ht="15.6" customHeight="1">
      <c r="A444" s="32" t="s">
        <v>36</v>
      </c>
      <c r="B444" s="159"/>
      <c r="C444" s="141"/>
      <c r="D444" s="67"/>
      <c r="E444" s="36"/>
      <c r="F444" s="67"/>
    </row>
    <row r="445" spans="1:9" ht="15.6" customHeight="1">
      <c r="A445" s="32" t="s">
        <v>37</v>
      </c>
      <c r="B445" s="85"/>
      <c r="C445" s="120"/>
      <c r="D445" s="172"/>
      <c r="E445" s="170"/>
      <c r="F445" s="170"/>
    </row>
    <row r="446" spans="1:9" ht="12.95" customHeight="1">
      <c r="A446" s="32" t="s">
        <v>38</v>
      </c>
      <c r="B446" s="90"/>
      <c r="C446" s="175"/>
      <c r="D446" s="171"/>
      <c r="E446" s="79"/>
      <c r="F446" s="79"/>
    </row>
    <row r="447" spans="1:9" ht="15.6" customHeight="1">
      <c r="A447" s="32" t="s">
        <v>39</v>
      </c>
      <c r="B447" s="39"/>
      <c r="C447" s="59"/>
      <c r="D447" s="140"/>
      <c r="E447" s="44"/>
      <c r="F447" s="79"/>
    </row>
    <row r="448" spans="1:9" ht="53.45" customHeight="1">
      <c r="A448" s="148" t="s">
        <v>73</v>
      </c>
      <c r="B448" s="136"/>
      <c r="C448" s="136"/>
      <c r="D448" s="82"/>
      <c r="E448" s="67"/>
      <c r="F448" s="8"/>
    </row>
    <row r="449" spans="1:6">
      <c r="A449" s="32" t="s">
        <v>41</v>
      </c>
      <c r="B449" s="59"/>
      <c r="C449" s="59"/>
      <c r="D449" s="59"/>
      <c r="E449" s="59"/>
      <c r="F449" s="190"/>
    </row>
    <row r="450" spans="1:6">
      <c r="A450" s="32" t="s">
        <v>40</v>
      </c>
      <c r="B450" s="59"/>
      <c r="C450" s="59"/>
      <c r="D450" s="59"/>
      <c r="E450" s="59"/>
      <c r="F450" s="190"/>
    </row>
    <row r="451" spans="1:6" s="41" customFormat="1">
      <c r="A451" s="39" t="s">
        <v>42</v>
      </c>
      <c r="B451" s="67"/>
      <c r="C451" s="67"/>
      <c r="D451" s="67"/>
      <c r="E451" s="67"/>
      <c r="F451" s="191"/>
    </row>
    <row r="452" spans="1:6" s="41" customFormat="1">
      <c r="A452" s="39" t="s">
        <v>43</v>
      </c>
      <c r="B452" s="67"/>
      <c r="C452" s="67"/>
      <c r="D452" s="67"/>
      <c r="E452" s="67"/>
      <c r="F452" s="191"/>
    </row>
    <row r="453" spans="1:6">
      <c r="A453" s="113" t="s">
        <v>25</v>
      </c>
      <c r="B453" s="113"/>
      <c r="C453" s="113"/>
      <c r="D453" s="113"/>
      <c r="E453" s="113"/>
      <c r="F453" s="113"/>
    </row>
    <row r="454" spans="1:6">
      <c r="A454" s="24" t="s">
        <v>3</v>
      </c>
      <c r="B454" s="25" t="s">
        <v>6</v>
      </c>
      <c r="C454" s="24" t="s">
        <v>7</v>
      </c>
      <c r="D454" s="25" t="s">
        <v>8</v>
      </c>
      <c r="E454" s="26" t="s">
        <v>4</v>
      </c>
      <c r="F454" s="25" t="s">
        <v>11</v>
      </c>
    </row>
    <row r="455" spans="1:6">
      <c r="A455" s="66" t="s">
        <v>166</v>
      </c>
      <c r="B455" s="28"/>
      <c r="C455" s="29"/>
      <c r="D455" s="29"/>
      <c r="E455" s="29"/>
      <c r="F455" s="29"/>
    </row>
    <row r="456" spans="1:6">
      <c r="A456" s="32" t="s">
        <v>36</v>
      </c>
      <c r="B456" s="59"/>
      <c r="C456" s="59"/>
      <c r="D456" s="59"/>
      <c r="E456" s="67"/>
      <c r="F456" s="174"/>
    </row>
    <row r="457" spans="1:6">
      <c r="A457" s="32" t="s">
        <v>37</v>
      </c>
      <c r="B457" s="59"/>
      <c r="C457" s="59"/>
      <c r="D457" s="59"/>
      <c r="E457" s="67"/>
      <c r="F457" s="174"/>
    </row>
    <row r="458" spans="1:6">
      <c r="A458" s="32" t="s">
        <v>38</v>
      </c>
      <c r="B458" s="33"/>
      <c r="C458" s="164"/>
      <c r="D458" s="171"/>
      <c r="E458" s="36"/>
      <c r="F458" s="59"/>
    </row>
    <row r="459" spans="1:6">
      <c r="A459" s="32" t="s">
        <v>39</v>
      </c>
      <c r="B459" s="33"/>
      <c r="C459" s="164"/>
      <c r="D459" s="171"/>
      <c r="E459" s="36"/>
      <c r="F459" s="59"/>
    </row>
    <row r="460" spans="1:6">
      <c r="A460" s="148" t="s">
        <v>73</v>
      </c>
      <c r="B460" s="8"/>
      <c r="C460" s="8"/>
      <c r="D460" s="8"/>
      <c r="E460" s="37"/>
      <c r="F460" s="8"/>
    </row>
    <row r="461" spans="1:6">
      <c r="A461" s="32" t="s">
        <v>41</v>
      </c>
      <c r="B461" s="175"/>
      <c r="C461" s="183"/>
      <c r="D461" s="176"/>
      <c r="E461" s="121"/>
      <c r="F461" s="176"/>
    </row>
    <row r="462" spans="1:6">
      <c r="A462" s="32" t="s">
        <v>40</v>
      </c>
      <c r="B462" s="175"/>
      <c r="C462" s="183"/>
      <c r="D462" s="176"/>
      <c r="E462" s="121"/>
      <c r="F462" s="176"/>
    </row>
    <row r="463" spans="1:6">
      <c r="A463" s="39" t="s">
        <v>42</v>
      </c>
      <c r="B463" s="175"/>
      <c r="C463" s="183"/>
      <c r="D463" s="176"/>
      <c r="E463" s="121"/>
      <c r="F463" s="119"/>
    </row>
    <row r="464" spans="1:6">
      <c r="A464" s="39" t="s">
        <v>43</v>
      </c>
      <c r="B464" s="175"/>
      <c r="C464" s="183"/>
      <c r="D464" s="176"/>
      <c r="E464" s="121"/>
      <c r="F464" s="119"/>
    </row>
    <row r="465" spans="1:6">
      <c r="A465" s="66" t="s">
        <v>167</v>
      </c>
      <c r="B465" s="28"/>
      <c r="C465" s="29"/>
      <c r="D465" s="29"/>
      <c r="E465" s="29"/>
      <c r="F465" s="29"/>
    </row>
    <row r="466" spans="1:6">
      <c r="A466" s="32" t="s">
        <v>36</v>
      </c>
      <c r="B466" s="175"/>
      <c r="C466" s="175"/>
      <c r="D466" s="176"/>
      <c r="E466" s="121"/>
      <c r="F466" s="176"/>
    </row>
    <row r="467" spans="1:6">
      <c r="A467" s="32" t="s">
        <v>37</v>
      </c>
      <c r="B467" s="175"/>
      <c r="C467" s="175"/>
      <c r="D467" s="176"/>
      <c r="E467" s="121"/>
      <c r="F467" s="176"/>
    </row>
    <row r="468" spans="1:6">
      <c r="A468" s="32" t="s">
        <v>38</v>
      </c>
      <c r="B468" s="175"/>
      <c r="C468" s="175"/>
      <c r="D468" s="176"/>
      <c r="E468" s="121"/>
      <c r="F468" s="119"/>
    </row>
    <row r="469" spans="1:6">
      <c r="A469" s="32" t="s">
        <v>39</v>
      </c>
      <c r="B469" s="175"/>
      <c r="C469" s="175"/>
      <c r="D469" s="176"/>
      <c r="E469" s="121"/>
      <c r="F469" s="119"/>
    </row>
    <row r="470" spans="1:6">
      <c r="A470" s="148" t="s">
        <v>73</v>
      </c>
      <c r="B470" s="8"/>
      <c r="C470" s="8"/>
      <c r="D470" s="8"/>
      <c r="E470" s="37"/>
      <c r="F470" s="8"/>
    </row>
    <row r="471" spans="1:6">
      <c r="A471" s="32" t="s">
        <v>41</v>
      </c>
      <c r="B471" s="67"/>
      <c r="C471" s="67"/>
      <c r="D471" s="67"/>
      <c r="E471" s="67"/>
      <c r="F471" s="67"/>
    </row>
    <row r="472" spans="1:6">
      <c r="A472" s="32" t="s">
        <v>40</v>
      </c>
      <c r="B472" s="67"/>
      <c r="C472" s="67"/>
      <c r="D472" s="67"/>
      <c r="E472" s="67"/>
      <c r="F472" s="67"/>
    </row>
    <row r="473" spans="1:6">
      <c r="A473" s="39" t="s">
        <v>42</v>
      </c>
      <c r="B473" s="172"/>
      <c r="C473" s="120"/>
      <c r="D473" s="172"/>
      <c r="E473" s="170"/>
      <c r="F473" s="170"/>
    </row>
    <row r="474" spans="1:6">
      <c r="A474" s="39" t="s">
        <v>43</v>
      </c>
      <c r="B474" s="172"/>
      <c r="C474" s="120"/>
      <c r="D474" s="172"/>
      <c r="E474" s="170"/>
      <c r="F474" s="170"/>
    </row>
    <row r="475" spans="1:6">
      <c r="A475" s="66" t="s">
        <v>168</v>
      </c>
      <c r="B475" s="28"/>
      <c r="C475" s="29"/>
      <c r="D475" s="29"/>
      <c r="E475" s="29"/>
      <c r="F475" s="29"/>
    </row>
    <row r="476" spans="1:6" ht="20.25">
      <c r="A476" s="32" t="s">
        <v>36</v>
      </c>
      <c r="B476" s="153"/>
      <c r="C476" s="183"/>
      <c r="D476" s="171"/>
      <c r="E476" s="51"/>
      <c r="F476" s="51"/>
    </row>
    <row r="477" spans="1:6" ht="20.25">
      <c r="A477" s="32" t="s">
        <v>37</v>
      </c>
      <c r="B477" s="153"/>
      <c r="C477" s="183"/>
      <c r="D477" s="171"/>
      <c r="E477" s="51"/>
      <c r="F477" s="51"/>
    </row>
    <row r="478" spans="1:6" ht="20.25">
      <c r="A478" s="32" t="s">
        <v>38</v>
      </c>
      <c r="B478" s="153"/>
      <c r="C478" s="183"/>
      <c r="D478" s="171"/>
      <c r="E478" s="51"/>
      <c r="F478" s="51"/>
    </row>
    <row r="479" spans="1:6" ht="20.25">
      <c r="A479" s="32" t="s">
        <v>39</v>
      </c>
      <c r="B479" s="153"/>
      <c r="C479" s="183"/>
      <c r="D479" s="171"/>
      <c r="E479" s="51"/>
      <c r="F479" s="51"/>
    </row>
    <row r="480" spans="1:6">
      <c r="A480" s="148" t="s">
        <v>73</v>
      </c>
      <c r="B480" s="171"/>
      <c r="C480" s="171"/>
      <c r="D480" s="171"/>
      <c r="E480" s="37"/>
      <c r="F480" s="8"/>
    </row>
    <row r="481" spans="1:6">
      <c r="A481" s="32" t="s">
        <v>41</v>
      </c>
      <c r="B481" s="90"/>
      <c r="C481" s="175"/>
      <c r="D481" s="171"/>
      <c r="E481" s="79"/>
      <c r="F481" s="79"/>
    </row>
    <row r="482" spans="1:6">
      <c r="A482" s="32" t="s">
        <v>40</v>
      </c>
      <c r="B482" s="90"/>
      <c r="C482" s="175"/>
      <c r="D482" s="171"/>
      <c r="E482" s="79"/>
      <c r="F482" s="79"/>
    </row>
    <row r="483" spans="1:6" ht="21">
      <c r="A483" s="39" t="s">
        <v>42</v>
      </c>
      <c r="B483" s="155"/>
      <c r="C483" s="183"/>
      <c r="D483" s="171"/>
      <c r="E483" s="51"/>
      <c r="F483" s="51"/>
    </row>
    <row r="484" spans="1:6" ht="21">
      <c r="A484" s="39" t="s">
        <v>43</v>
      </c>
      <c r="B484" s="155"/>
      <c r="C484" s="183"/>
      <c r="D484" s="171"/>
      <c r="E484" s="51"/>
      <c r="F484" s="51"/>
    </row>
    <row r="485" spans="1:6">
      <c r="A485" s="87" t="s">
        <v>169</v>
      </c>
      <c r="B485" s="65"/>
      <c r="C485" s="65"/>
      <c r="D485" s="65"/>
      <c r="E485" s="65"/>
      <c r="F485" s="65"/>
    </row>
    <row r="486" spans="1:6" ht="20.25">
      <c r="A486" s="32" t="s">
        <v>36</v>
      </c>
      <c r="B486" s="186"/>
      <c r="C486" s="186"/>
      <c r="D486" s="177"/>
      <c r="E486" s="67"/>
      <c r="F486" s="8"/>
    </row>
    <row r="487" spans="1:6" ht="20.25">
      <c r="A487" s="32" t="s">
        <v>37</v>
      </c>
      <c r="B487" s="186"/>
      <c r="C487" s="186"/>
      <c r="D487" s="177"/>
      <c r="E487" s="67"/>
      <c r="F487" s="8"/>
    </row>
    <row r="488" spans="1:6" ht="20.25">
      <c r="A488" s="32" t="s">
        <v>38</v>
      </c>
      <c r="B488" s="186"/>
      <c r="C488" s="186"/>
      <c r="D488" s="177"/>
      <c r="E488" s="67"/>
      <c r="F488" s="8"/>
    </row>
    <row r="489" spans="1:6" ht="20.25">
      <c r="A489" s="32" t="s">
        <v>39</v>
      </c>
      <c r="B489" s="186"/>
      <c r="C489" s="186"/>
      <c r="D489" s="177"/>
      <c r="E489" s="67"/>
      <c r="F489" s="8"/>
    </row>
    <row r="490" spans="1:6" ht="20.25">
      <c r="A490" s="148" t="s">
        <v>73</v>
      </c>
      <c r="B490" s="186"/>
      <c r="C490" s="186"/>
      <c r="D490" s="177"/>
      <c r="E490" s="67"/>
      <c r="F490" s="8"/>
    </row>
    <row r="491" spans="1:6">
      <c r="A491" s="32" t="s">
        <v>41</v>
      </c>
      <c r="B491" s="171"/>
      <c r="C491" s="175"/>
      <c r="D491" s="129"/>
      <c r="E491" s="82"/>
      <c r="F491" s="89"/>
    </row>
    <row r="492" spans="1:6">
      <c r="A492" s="32" t="s">
        <v>40</v>
      </c>
      <c r="B492" s="171"/>
      <c r="C492" s="175"/>
      <c r="D492" s="129"/>
      <c r="E492" s="82"/>
      <c r="F492" s="89"/>
    </row>
    <row r="493" spans="1:6">
      <c r="A493" s="39" t="s">
        <v>42</v>
      </c>
      <c r="B493" s="171"/>
      <c r="C493" s="163"/>
      <c r="D493" s="129"/>
      <c r="E493" s="88"/>
      <c r="F493" s="88"/>
    </row>
    <row r="494" spans="1:6">
      <c r="A494" s="39" t="s">
        <v>43</v>
      </c>
      <c r="B494" s="171"/>
      <c r="C494" s="163"/>
      <c r="D494" s="129"/>
      <c r="E494" s="88"/>
      <c r="F494" s="88"/>
    </row>
    <row r="495" spans="1:6">
      <c r="A495" s="87" t="s">
        <v>170</v>
      </c>
      <c r="B495" s="28"/>
      <c r="C495" s="29"/>
      <c r="D495" s="29"/>
      <c r="E495" s="29"/>
      <c r="F495" s="29"/>
    </row>
    <row r="496" spans="1:6">
      <c r="A496" s="32" t="s">
        <v>36</v>
      </c>
      <c r="B496" s="1051" t="s">
        <v>2044</v>
      </c>
      <c r="C496" s="1052"/>
      <c r="D496" s="177"/>
      <c r="E496" s="67"/>
      <c r="F496" s="8"/>
    </row>
    <row r="497" spans="1:6">
      <c r="A497" s="32" t="s">
        <v>37</v>
      </c>
      <c r="B497" s="1053"/>
      <c r="C497" s="1054"/>
      <c r="D497" s="177"/>
      <c r="E497" s="67"/>
      <c r="F497" s="8"/>
    </row>
    <row r="498" spans="1:6">
      <c r="A498" s="32" t="s">
        <v>38</v>
      </c>
      <c r="B498" s="1053"/>
      <c r="C498" s="1054"/>
      <c r="D498" s="177"/>
      <c r="E498" s="67"/>
      <c r="F498" s="8"/>
    </row>
    <row r="499" spans="1:6">
      <c r="A499" s="32" t="s">
        <v>39</v>
      </c>
      <c r="B499" s="1055"/>
      <c r="C499" s="1056"/>
      <c r="D499" s="177"/>
      <c r="E499" s="67"/>
      <c r="F499" s="8"/>
    </row>
    <row r="500" spans="1:6" ht="20.25">
      <c r="A500" s="148" t="s">
        <v>73</v>
      </c>
      <c r="B500" s="1057" t="s">
        <v>2045</v>
      </c>
      <c r="C500" s="1058"/>
      <c r="D500" s="177"/>
      <c r="E500" s="85"/>
      <c r="F500" s="64"/>
    </row>
    <row r="501" spans="1:6">
      <c r="A501" s="32" t="s">
        <v>41</v>
      </c>
      <c r="B501" s="59"/>
      <c r="C501" s="183"/>
      <c r="D501" s="171"/>
      <c r="E501" s="51"/>
      <c r="F501" s="51"/>
    </row>
    <row r="502" spans="1:6">
      <c r="A502" s="32" t="s">
        <v>40</v>
      </c>
      <c r="B502" s="59"/>
      <c r="C502" s="183"/>
      <c r="D502" s="171"/>
      <c r="E502" s="51"/>
      <c r="F502" s="51"/>
    </row>
    <row r="503" spans="1:6">
      <c r="A503" s="39" t="s">
        <v>42</v>
      </c>
      <c r="B503" s="160"/>
      <c r="C503" s="183"/>
      <c r="D503" s="171"/>
      <c r="E503" s="51"/>
      <c r="F503" s="51"/>
    </row>
    <row r="504" spans="1:6">
      <c r="A504" s="39" t="s">
        <v>43</v>
      </c>
      <c r="B504" s="160"/>
      <c r="C504" s="183"/>
      <c r="D504" s="171"/>
      <c r="E504" s="51"/>
      <c r="F504" s="51"/>
    </row>
    <row r="505" spans="1:6">
      <c r="E505" s="5"/>
    </row>
  </sheetData>
  <autoFilter ref="B1:B506"/>
  <mergeCells count="10">
    <mergeCell ref="F164:F172"/>
    <mergeCell ref="A35:D35"/>
    <mergeCell ref="A36:F36"/>
    <mergeCell ref="B496:C499"/>
    <mergeCell ref="B500:C500"/>
    <mergeCell ref="C102:C110"/>
    <mergeCell ref="B164:B172"/>
    <mergeCell ref="C164:C172"/>
    <mergeCell ref="D164:D172"/>
    <mergeCell ref="E164:E172"/>
  </mergeCells>
  <phoneticPr fontId="17"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I514"/>
  <sheetViews>
    <sheetView zoomScale="55" zoomScaleNormal="55" workbookViewId="0">
      <selection activeCell="B19" sqref="B19"/>
    </sheetView>
  </sheetViews>
  <sheetFormatPr defaultColWidth="10.875" defaultRowHeight="15.75"/>
  <cols>
    <col min="1" max="1" width="31.75" style="5" bestFit="1" customWidth="1"/>
    <col min="2" max="2" width="23.75" style="5" bestFit="1" customWidth="1"/>
    <col min="3" max="3" width="61.75" style="5" bestFit="1" customWidth="1"/>
    <col min="4" max="4" width="101.75" style="5" bestFit="1" customWidth="1"/>
    <col min="5" max="5" width="111" style="12" bestFit="1" customWidth="1"/>
    <col min="6" max="6" width="231.75" style="53" bestFit="1" customWidth="1"/>
    <col min="7" max="7" width="31.125" style="5" customWidth="1"/>
    <col min="8" max="16384" width="10.875" style="5"/>
  </cols>
  <sheetData>
    <row r="1" spans="1:6">
      <c r="A1" s="4"/>
      <c r="B1" s="4"/>
      <c r="C1" s="4"/>
      <c r="D1" s="4"/>
      <c r="E1" s="9"/>
      <c r="F1" s="1"/>
    </row>
    <row r="2" spans="1:6" ht="12.95" customHeight="1">
      <c r="A2" s="4"/>
      <c r="B2" s="4"/>
      <c r="C2" s="4"/>
      <c r="D2" s="3" t="s">
        <v>12</v>
      </c>
      <c r="E2" s="9"/>
      <c r="F2" s="1"/>
    </row>
    <row r="3" spans="1:6" ht="15" customHeight="1">
      <c r="A3" s="4"/>
      <c r="B3" s="4"/>
      <c r="C3" s="4"/>
      <c r="D3" s="3" t="s">
        <v>44</v>
      </c>
      <c r="E3" s="9"/>
      <c r="F3" s="1"/>
    </row>
    <row r="4" spans="1:6" ht="15" customHeight="1">
      <c r="A4" s="4"/>
      <c r="B4" s="4"/>
      <c r="C4" s="4"/>
      <c r="D4" s="3" t="s">
        <v>13</v>
      </c>
      <c r="E4" s="9"/>
      <c r="F4" s="1"/>
    </row>
    <row r="5" spans="1:6" ht="15" customHeight="1">
      <c r="A5" s="4"/>
      <c r="B5" s="4"/>
      <c r="C5" s="4"/>
      <c r="D5" s="75" t="s">
        <v>45</v>
      </c>
      <c r="E5" s="9"/>
      <c r="F5" s="1"/>
    </row>
    <row r="6" spans="1:6" ht="15" customHeight="1">
      <c r="A6" s="4"/>
      <c r="B6" s="4"/>
      <c r="C6" s="4"/>
      <c r="D6" s="3" t="s">
        <v>58</v>
      </c>
      <c r="E6" s="9"/>
      <c r="F6" s="1"/>
    </row>
    <row r="7" spans="1:6" ht="15" customHeight="1">
      <c r="A7" s="4"/>
      <c r="B7" s="4"/>
      <c r="C7" s="4"/>
      <c r="D7" s="3"/>
      <c r="E7" s="9"/>
      <c r="F7" s="1"/>
    </row>
    <row r="8" spans="1:6" ht="15.6" customHeight="1">
      <c r="A8" s="4"/>
      <c r="B8" s="4"/>
      <c r="C8" s="4"/>
      <c r="D8" s="77" t="s">
        <v>46</v>
      </c>
      <c r="E8" s="9"/>
      <c r="F8" s="1"/>
    </row>
    <row r="9" spans="1:6" ht="15.6" customHeight="1">
      <c r="A9" s="4"/>
      <c r="B9" s="4"/>
      <c r="C9" s="4"/>
      <c r="D9" s="3" t="s">
        <v>51</v>
      </c>
      <c r="E9" s="9"/>
      <c r="F9" s="1"/>
    </row>
    <row r="10" spans="1:6" ht="15.6" customHeight="1">
      <c r="A10" s="4"/>
      <c r="B10" s="4"/>
      <c r="C10" s="4"/>
      <c r="D10" s="3" t="s">
        <v>47</v>
      </c>
      <c r="E10" s="9"/>
      <c r="F10" s="1"/>
    </row>
    <row r="11" spans="1:6" ht="15.6" customHeight="1">
      <c r="A11" s="4"/>
      <c r="B11" s="4"/>
      <c r="C11" s="4"/>
      <c r="D11" s="77" t="s">
        <v>52</v>
      </c>
      <c r="E11" s="9"/>
      <c r="F11" s="1"/>
    </row>
    <row r="12" spans="1:6" ht="14.1" customHeight="1">
      <c r="A12" s="4"/>
      <c r="B12" s="4"/>
      <c r="C12" s="4"/>
      <c r="D12" s="10" t="s">
        <v>70</v>
      </c>
      <c r="E12" s="9"/>
      <c r="F12" s="1"/>
    </row>
    <row r="13" spans="1:6" ht="14.1" customHeight="1">
      <c r="A13" s="4"/>
      <c r="B13" s="4"/>
      <c r="C13" s="4"/>
      <c r="D13" s="10" t="s">
        <v>2043</v>
      </c>
      <c r="E13" s="9"/>
      <c r="F13" s="1"/>
    </row>
    <row r="14" spans="1:6" ht="14.1" customHeight="1">
      <c r="A14" s="4"/>
      <c r="B14" s="4"/>
      <c r="C14" s="4"/>
      <c r="D14" s="10" t="s">
        <v>171</v>
      </c>
      <c r="E14" s="9"/>
      <c r="F14" s="1"/>
    </row>
    <row r="15" spans="1:6">
      <c r="A15" s="11"/>
      <c r="B15" s="11"/>
      <c r="C15" s="11"/>
      <c r="D15" s="10" t="s">
        <v>78</v>
      </c>
      <c r="E15" s="9"/>
    </row>
    <row r="16" spans="1:6">
      <c r="A16" s="11"/>
      <c r="B16" s="11"/>
      <c r="C16" s="11"/>
      <c r="D16" s="150"/>
      <c r="E16" s="9"/>
    </row>
    <row r="17" spans="1:6">
      <c r="D17" s="4"/>
    </row>
    <row r="18" spans="1:6">
      <c r="A18" s="13" t="s">
        <v>10</v>
      </c>
      <c r="B18" s="14" t="s">
        <v>23</v>
      </c>
      <c r="C18" s="15" t="s">
        <v>30</v>
      </c>
      <c r="D18" s="16"/>
      <c r="E18" s="5"/>
      <c r="F18" s="5"/>
    </row>
    <row r="19" spans="1:6">
      <c r="A19" s="17" t="s">
        <v>1</v>
      </c>
      <c r="B19" s="97">
        <f>COUNTIF($B$40:$B$514,"13ANT.*")/2</f>
        <v>34</v>
      </c>
      <c r="C19" s="105"/>
      <c r="D19" s="16"/>
      <c r="E19" s="5"/>
      <c r="F19" s="5"/>
    </row>
    <row r="20" spans="1:6">
      <c r="A20" s="19" t="s">
        <v>28</v>
      </c>
      <c r="B20" s="97">
        <f>COUNTIF($B$40:$B$514,"13ANT.L*")/2</f>
        <v>18</v>
      </c>
      <c r="C20" s="105"/>
      <c r="D20" s="16"/>
      <c r="E20" s="5"/>
      <c r="F20" s="5"/>
    </row>
    <row r="21" spans="1:6">
      <c r="A21" s="17" t="s">
        <v>5</v>
      </c>
      <c r="B21" s="99">
        <f>COUNTIF($B$40:$B$504,"13HIS.*")</f>
        <v>24</v>
      </c>
      <c r="C21" s="105"/>
      <c r="D21" s="16"/>
      <c r="E21" s="5"/>
      <c r="F21" s="5"/>
    </row>
    <row r="22" spans="1:6">
      <c r="A22" s="19" t="s">
        <v>29</v>
      </c>
      <c r="B22" s="98">
        <f>COUNTIF($B$40:$B$514,"13HIS.L*")</f>
        <v>4</v>
      </c>
      <c r="C22" s="105"/>
      <c r="D22" s="16"/>
      <c r="E22" s="5"/>
      <c r="F22" s="5"/>
    </row>
    <row r="23" spans="1:6">
      <c r="A23" s="17" t="s">
        <v>20</v>
      </c>
      <c r="B23" s="99">
        <f>COUNTIF($B$40:$B$514,"13FIZ.*")</f>
        <v>32</v>
      </c>
      <c r="C23" s="105"/>
      <c r="D23" s="16"/>
      <c r="E23" s="5"/>
      <c r="F23" s="5"/>
    </row>
    <row r="24" spans="1:6">
      <c r="A24" s="19" t="s">
        <v>26</v>
      </c>
      <c r="B24" s="98">
        <f>COUNTIF($B$40:$B$514,"13FIZ.L*")</f>
        <v>32</v>
      </c>
      <c r="C24" s="105"/>
      <c r="D24" s="16"/>
      <c r="E24" s="5"/>
      <c r="F24" s="5"/>
    </row>
    <row r="25" spans="1:6">
      <c r="A25" s="112" t="s">
        <v>66</v>
      </c>
      <c r="B25" s="99">
        <f>COUNTIF($B$40:$B$514,"13BIS.*")</f>
        <v>6</v>
      </c>
      <c r="C25" s="105"/>
      <c r="D25" s="16"/>
      <c r="E25" s="5"/>
      <c r="F25" s="5"/>
    </row>
    <row r="26" spans="1:6">
      <c r="A26" s="19" t="s">
        <v>67</v>
      </c>
      <c r="B26" s="98">
        <f>COUNTIF($B$40:$B$514,"13BIS.L*")</f>
        <v>6</v>
      </c>
      <c r="C26" s="105"/>
      <c r="D26" s="16"/>
      <c r="E26" s="5"/>
      <c r="F26" s="5"/>
    </row>
    <row r="27" spans="1:6">
      <c r="A27" s="17" t="s">
        <v>2041</v>
      </c>
      <c r="B27" s="99">
        <f>COUNTIF($B$40:$B$514,"13TKB*")</f>
        <v>5</v>
      </c>
      <c r="C27" s="105"/>
      <c r="D27" s="20"/>
      <c r="E27" s="53"/>
      <c r="F27" s="5"/>
    </row>
    <row r="28" spans="1:6">
      <c r="A28" s="19" t="s">
        <v>2042</v>
      </c>
      <c r="B28" s="98">
        <f>COUNTIF($B$40:$B$514,"*13TKBL*")</f>
        <v>4</v>
      </c>
      <c r="C28" s="105"/>
      <c r="D28" s="20"/>
      <c r="E28" s="53"/>
      <c r="F28" s="5"/>
    </row>
    <row r="29" spans="1:6">
      <c r="A29" s="112" t="s">
        <v>0</v>
      </c>
      <c r="B29" s="99">
        <f>COUNTIF($B$40:$B$514,"13BYF*")</f>
        <v>8</v>
      </c>
      <c r="C29" s="105"/>
      <c r="D29" s="20"/>
      <c r="E29" s="53"/>
      <c r="F29" s="5"/>
    </row>
    <row r="30" spans="1:6">
      <c r="A30" s="19" t="s">
        <v>2000</v>
      </c>
      <c r="B30" s="98">
        <f>COUNTIF($B$40:$B$514,"13BYF.L*")</f>
        <v>2</v>
      </c>
      <c r="C30" s="105"/>
      <c r="D30" s="20"/>
      <c r="E30" s="53"/>
      <c r="F30" s="5"/>
    </row>
    <row r="31" spans="1:6">
      <c r="A31" s="112" t="s">
        <v>21</v>
      </c>
      <c r="B31" s="99">
        <f>COUNTIF($B$40:$B$514,"13TMB*")</f>
        <v>27</v>
      </c>
      <c r="C31" s="105"/>
      <c r="D31" s="20"/>
      <c r="E31" s="53"/>
      <c r="F31" s="5"/>
    </row>
    <row r="32" spans="1:6">
      <c r="A32" s="19" t="s">
        <v>2001</v>
      </c>
      <c r="B32" s="98">
        <f>COUNTIF($B$40:$B$514,"13TMBL*")</f>
        <v>4</v>
      </c>
      <c r="C32" s="105"/>
      <c r="D32" s="20"/>
      <c r="E32" s="53"/>
      <c r="F32" s="5"/>
    </row>
    <row r="33" spans="1:6">
      <c r="A33" s="17" t="s">
        <v>9</v>
      </c>
      <c r="B33" s="99">
        <f>COUNTIF($B$40:$B$514,"13TBK*")</f>
        <v>6</v>
      </c>
      <c r="C33" s="105"/>
      <c r="D33" s="16"/>
      <c r="E33" s="5"/>
      <c r="F33" s="5"/>
    </row>
    <row r="34" spans="1:6">
      <c r="A34" s="21" t="s">
        <v>2</v>
      </c>
      <c r="B34" s="6">
        <f>SUM(B19:B31)</f>
        <v>202</v>
      </c>
      <c r="C34" s="100">
        <f>SUM(C19:C31)</f>
        <v>0</v>
      </c>
      <c r="D34" s="22"/>
      <c r="E34" s="53"/>
      <c r="F34" s="5"/>
    </row>
    <row r="35" spans="1:6" ht="15.6" customHeight="1">
      <c r="A35" s="1059" t="s">
        <v>60</v>
      </c>
      <c r="B35" s="1059"/>
      <c r="C35" s="1059"/>
      <c r="D35" s="1059"/>
      <c r="E35" s="23"/>
      <c r="F35" s="63"/>
    </row>
    <row r="36" spans="1:6" ht="41.45" customHeight="1">
      <c r="A36" s="1050" t="s">
        <v>53</v>
      </c>
      <c r="B36" s="1050"/>
      <c r="C36" s="1050"/>
      <c r="D36" s="1050"/>
      <c r="E36" s="1050"/>
      <c r="F36" s="1050"/>
    </row>
    <row r="37" spans="1:6" s="2" customFormat="1">
      <c r="A37" s="113" t="s">
        <v>22</v>
      </c>
      <c r="B37" s="113"/>
      <c r="C37" s="113"/>
      <c r="D37" s="113"/>
      <c r="E37" s="113"/>
      <c r="F37" s="7"/>
    </row>
    <row r="38" spans="1:6" s="27" customFormat="1">
      <c r="A38" s="24" t="s">
        <v>3</v>
      </c>
      <c r="B38" s="25" t="s">
        <v>6</v>
      </c>
      <c r="C38" s="24" t="s">
        <v>7</v>
      </c>
      <c r="D38" s="25" t="s">
        <v>8</v>
      </c>
      <c r="E38" s="26" t="s">
        <v>4</v>
      </c>
      <c r="F38" s="24" t="s">
        <v>11</v>
      </c>
    </row>
    <row r="39" spans="1:6" s="31" customFormat="1">
      <c r="A39" s="66" t="s">
        <v>81</v>
      </c>
      <c r="B39" s="28"/>
      <c r="C39" s="29"/>
      <c r="D39" s="29"/>
      <c r="E39" s="29"/>
      <c r="F39" s="30"/>
    </row>
    <row r="40" spans="1:6">
      <c r="A40" s="32" t="s">
        <v>36</v>
      </c>
      <c r="B40" s="173" t="s">
        <v>1494</v>
      </c>
      <c r="C40" s="173" t="s">
        <v>1</v>
      </c>
      <c r="D40" s="118" t="s">
        <v>1495</v>
      </c>
      <c r="E40" s="162" t="s">
        <v>1434</v>
      </c>
      <c r="F40" s="118" t="s">
        <v>1496</v>
      </c>
    </row>
    <row r="41" spans="1:6">
      <c r="A41" s="32" t="s">
        <v>37</v>
      </c>
      <c r="B41" s="173" t="s">
        <v>1497</v>
      </c>
      <c r="C41" s="173" t="s">
        <v>1</v>
      </c>
      <c r="D41" s="118" t="s">
        <v>1498</v>
      </c>
      <c r="E41" s="162" t="s">
        <v>1434</v>
      </c>
      <c r="F41" s="118" t="s">
        <v>1499</v>
      </c>
    </row>
    <row r="42" spans="1:6">
      <c r="A42" s="32" t="s">
        <v>38</v>
      </c>
      <c r="B42" s="59" t="s">
        <v>1275</v>
      </c>
      <c r="C42" s="59" t="s">
        <v>5</v>
      </c>
      <c r="D42" s="59" t="s">
        <v>1276</v>
      </c>
      <c r="E42" s="59" t="s">
        <v>1277</v>
      </c>
      <c r="F42" s="59"/>
    </row>
    <row r="43" spans="1:6">
      <c r="A43" s="32" t="s">
        <v>39</v>
      </c>
      <c r="B43" s="59" t="s">
        <v>1279</v>
      </c>
      <c r="C43" s="59" t="s">
        <v>5</v>
      </c>
      <c r="D43" s="59" t="s">
        <v>1280</v>
      </c>
      <c r="E43" s="59" t="s">
        <v>1277</v>
      </c>
      <c r="F43" s="59"/>
    </row>
    <row r="44" spans="1:6">
      <c r="A44" s="148" t="s">
        <v>73</v>
      </c>
      <c r="B44" s="8"/>
      <c r="C44" s="8"/>
      <c r="D44" s="8"/>
      <c r="E44" s="37"/>
      <c r="F44" s="32"/>
    </row>
    <row r="45" spans="1:6">
      <c r="A45" s="32" t="s">
        <v>41</v>
      </c>
      <c r="B45" s="661" t="s">
        <v>1828</v>
      </c>
      <c r="C45" s="661" t="s">
        <v>0</v>
      </c>
      <c r="D45" s="59" t="s">
        <v>1829</v>
      </c>
      <c r="E45" s="59" t="s">
        <v>1766</v>
      </c>
      <c r="F45" s="59" t="s">
        <v>1830</v>
      </c>
    </row>
    <row r="46" spans="1:6">
      <c r="A46" s="32" t="s">
        <v>40</v>
      </c>
      <c r="B46" s="662" t="s">
        <v>1831</v>
      </c>
      <c r="C46" s="662" t="s">
        <v>0</v>
      </c>
      <c r="D46" s="8" t="s">
        <v>1829</v>
      </c>
      <c r="E46" s="8" t="s">
        <v>1766</v>
      </c>
      <c r="F46" s="8" t="s">
        <v>1830</v>
      </c>
    </row>
    <row r="47" spans="1:6" s="41" customFormat="1">
      <c r="A47" s="39" t="s">
        <v>42</v>
      </c>
      <c r="B47" s="663" t="s">
        <v>1832</v>
      </c>
      <c r="C47" s="661" t="s">
        <v>0</v>
      </c>
      <c r="D47" s="44" t="s">
        <v>1829</v>
      </c>
      <c r="E47" s="44" t="s">
        <v>1766</v>
      </c>
      <c r="F47" s="35" t="s">
        <v>1830</v>
      </c>
    </row>
    <row r="48" spans="1:6" s="41" customFormat="1">
      <c r="A48" s="39" t="s">
        <v>43</v>
      </c>
      <c r="B48" s="39" t="s">
        <v>597</v>
      </c>
      <c r="C48" s="59" t="s">
        <v>534</v>
      </c>
      <c r="D48" s="44" t="s">
        <v>598</v>
      </c>
      <c r="E48" s="44" t="s">
        <v>542</v>
      </c>
      <c r="F48" s="35" t="s">
        <v>599</v>
      </c>
    </row>
    <row r="49" spans="1:8" s="31" customFormat="1">
      <c r="A49" s="66" t="s">
        <v>82</v>
      </c>
      <c r="B49" s="28"/>
      <c r="C49" s="29"/>
      <c r="D49" s="29"/>
      <c r="E49" s="29"/>
      <c r="F49" s="30"/>
    </row>
    <row r="50" spans="1:8">
      <c r="A50" s="32" t="s">
        <v>36</v>
      </c>
      <c r="B50" s="661" t="s">
        <v>964</v>
      </c>
      <c r="C50" s="661" t="s">
        <v>9</v>
      </c>
      <c r="D50" s="59" t="s">
        <v>965</v>
      </c>
      <c r="E50" s="59" t="s">
        <v>832</v>
      </c>
      <c r="F50" s="59" t="s">
        <v>966</v>
      </c>
    </row>
    <row r="51" spans="1:8">
      <c r="A51" s="32" t="s">
        <v>37</v>
      </c>
      <c r="B51" s="661" t="s">
        <v>967</v>
      </c>
      <c r="C51" s="661" t="s">
        <v>9</v>
      </c>
      <c r="D51" s="59" t="s">
        <v>965</v>
      </c>
      <c r="E51" s="59" t="s">
        <v>832</v>
      </c>
      <c r="F51" s="59" t="s">
        <v>966</v>
      </c>
    </row>
    <row r="52" spans="1:8" ht="12.95" customHeight="1">
      <c r="A52" s="32" t="s">
        <v>38</v>
      </c>
      <c r="B52" s="173" t="s">
        <v>1500</v>
      </c>
      <c r="C52" s="173" t="s">
        <v>1</v>
      </c>
      <c r="D52" s="118" t="s">
        <v>1501</v>
      </c>
      <c r="E52" s="162" t="s">
        <v>1434</v>
      </c>
      <c r="F52" s="118" t="s">
        <v>1502</v>
      </c>
    </row>
    <row r="53" spans="1:8">
      <c r="A53" s="32" t="s">
        <v>39</v>
      </c>
      <c r="B53" s="173" t="s">
        <v>1503</v>
      </c>
      <c r="C53" s="173" t="s">
        <v>1</v>
      </c>
      <c r="D53" s="118" t="s">
        <v>1504</v>
      </c>
      <c r="E53" s="162" t="s">
        <v>1434</v>
      </c>
      <c r="F53" s="118" t="s">
        <v>1505</v>
      </c>
    </row>
    <row r="54" spans="1:8">
      <c r="A54" s="148" t="s">
        <v>73</v>
      </c>
      <c r="B54" s="8"/>
      <c r="C54" s="8"/>
      <c r="D54" s="8"/>
      <c r="E54" s="37"/>
      <c r="F54" s="32"/>
    </row>
    <row r="55" spans="1:8">
      <c r="A55" s="32" t="s">
        <v>41</v>
      </c>
      <c r="B55" s="59" t="s">
        <v>384</v>
      </c>
      <c r="C55" s="59" t="s">
        <v>20</v>
      </c>
      <c r="D55" s="59" t="s">
        <v>385</v>
      </c>
      <c r="E55" s="59" t="s">
        <v>352</v>
      </c>
      <c r="F55" s="59" t="s">
        <v>386</v>
      </c>
    </row>
    <row r="56" spans="1:8">
      <c r="A56" s="32" t="s">
        <v>40</v>
      </c>
      <c r="B56" s="59" t="s">
        <v>387</v>
      </c>
      <c r="C56" s="59" t="s">
        <v>20</v>
      </c>
      <c r="D56" s="59" t="s">
        <v>388</v>
      </c>
      <c r="E56" s="59" t="s">
        <v>352</v>
      </c>
      <c r="F56" s="59" t="s">
        <v>386</v>
      </c>
    </row>
    <row r="57" spans="1:8" s="41" customFormat="1">
      <c r="A57" s="39" t="s">
        <v>42</v>
      </c>
      <c r="B57" s="59" t="s">
        <v>1282</v>
      </c>
      <c r="C57" s="59" t="s">
        <v>5</v>
      </c>
      <c r="D57" s="59" t="s">
        <v>1283</v>
      </c>
      <c r="E57" s="126" t="s">
        <v>1277</v>
      </c>
      <c r="F57" s="59" t="s">
        <v>1284</v>
      </c>
      <c r="G57"/>
      <c r="H57"/>
    </row>
    <row r="58" spans="1:8" s="41" customFormat="1">
      <c r="A58" s="39" t="s">
        <v>43</v>
      </c>
      <c r="B58" s="59" t="s">
        <v>1285</v>
      </c>
      <c r="C58" s="59" t="s">
        <v>5</v>
      </c>
      <c r="D58" s="59" t="s">
        <v>1286</v>
      </c>
      <c r="E58" s="126" t="s">
        <v>1277</v>
      </c>
      <c r="F58" s="59" t="s">
        <v>1287</v>
      </c>
      <c r="G58"/>
      <c r="H58"/>
    </row>
    <row r="59" spans="1:8" s="31" customFormat="1">
      <c r="A59" s="66" t="s">
        <v>83</v>
      </c>
      <c r="B59" s="28"/>
      <c r="C59" s="29"/>
      <c r="D59" s="29"/>
      <c r="E59" s="29"/>
      <c r="F59" s="30"/>
    </row>
    <row r="60" spans="1:8">
      <c r="A60" s="32" t="s">
        <v>36</v>
      </c>
      <c r="B60" s="661" t="s">
        <v>1214</v>
      </c>
      <c r="C60" s="661" t="s">
        <v>1215</v>
      </c>
      <c r="D60" s="661" t="s">
        <v>2352</v>
      </c>
      <c r="E60" s="59" t="s">
        <v>1217</v>
      </c>
      <c r="F60" s="59" t="s">
        <v>1218</v>
      </c>
    </row>
    <row r="61" spans="1:8">
      <c r="A61" s="32" t="s">
        <v>37</v>
      </c>
      <c r="B61" s="661" t="s">
        <v>1219</v>
      </c>
      <c r="C61" s="661" t="s">
        <v>1215</v>
      </c>
      <c r="D61" s="661" t="s">
        <v>2353</v>
      </c>
      <c r="E61" s="59" t="s">
        <v>1217</v>
      </c>
      <c r="F61" s="59" t="s">
        <v>1221</v>
      </c>
    </row>
    <row r="62" spans="1:8">
      <c r="A62" s="32" t="s">
        <v>38</v>
      </c>
      <c r="B62" s="33"/>
      <c r="C62" s="33"/>
      <c r="D62" s="33"/>
      <c r="E62" s="51"/>
      <c r="F62" s="43"/>
    </row>
    <row r="63" spans="1:8">
      <c r="A63" s="32" t="s">
        <v>39</v>
      </c>
      <c r="B63" s="33"/>
      <c r="C63" s="33"/>
      <c r="D63" s="33"/>
      <c r="E63" s="51"/>
      <c r="F63" s="43"/>
    </row>
    <row r="64" spans="1:8" ht="13.15" customHeight="1">
      <c r="A64" s="148" t="s">
        <v>73</v>
      </c>
      <c r="B64" s="92"/>
      <c r="C64" s="54"/>
      <c r="D64" s="59"/>
      <c r="E64" s="92"/>
      <c r="F64" s="92"/>
    </row>
    <row r="65" spans="1:6">
      <c r="A65" s="32" t="s">
        <v>41</v>
      </c>
      <c r="B65" s="82" t="s">
        <v>2168</v>
      </c>
      <c r="C65" s="82" t="s">
        <v>2170</v>
      </c>
      <c r="D65" s="82" t="s">
        <v>2173</v>
      </c>
      <c r="E65" s="82" t="s">
        <v>2174</v>
      </c>
      <c r="F65" s="82" t="s">
        <v>2175</v>
      </c>
    </row>
    <row r="66" spans="1:6">
      <c r="A66" s="32" t="s">
        <v>40</v>
      </c>
      <c r="B66" s="82" t="s">
        <v>2265</v>
      </c>
      <c r="C66" s="82" t="s">
        <v>2170</v>
      </c>
      <c r="D66" s="82" t="s">
        <v>2173</v>
      </c>
      <c r="E66" s="82" t="s">
        <v>2174</v>
      </c>
      <c r="F66" s="82" t="s">
        <v>2175</v>
      </c>
    </row>
    <row r="67" spans="1:6" s="41" customFormat="1">
      <c r="A67" s="39" t="s">
        <v>42</v>
      </c>
      <c r="B67" s="82" t="s">
        <v>2168</v>
      </c>
      <c r="C67" s="82" t="s">
        <v>2171</v>
      </c>
      <c r="D67" s="82" t="s">
        <v>2173</v>
      </c>
      <c r="E67" s="82" t="s">
        <v>2174</v>
      </c>
      <c r="F67" s="82" t="s">
        <v>2175</v>
      </c>
    </row>
    <row r="68" spans="1:6" s="41" customFormat="1">
      <c r="A68" s="39" t="s">
        <v>43</v>
      </c>
      <c r="B68" s="82" t="s">
        <v>2265</v>
      </c>
      <c r="C68" s="82" t="s">
        <v>2172</v>
      </c>
      <c r="D68" s="82" t="s">
        <v>2173</v>
      </c>
      <c r="E68" s="82" t="s">
        <v>2174</v>
      </c>
      <c r="F68" s="82" t="s">
        <v>2175</v>
      </c>
    </row>
    <row r="69" spans="1:6" s="31" customFormat="1">
      <c r="A69" s="66" t="s">
        <v>84</v>
      </c>
      <c r="B69" s="28"/>
      <c r="C69" s="58"/>
      <c r="D69" s="65"/>
      <c r="E69" s="29"/>
      <c r="F69" s="30"/>
    </row>
    <row r="70" spans="1:6">
      <c r="A70" s="32" t="s">
        <v>36</v>
      </c>
      <c r="B70" s="39" t="s">
        <v>2156</v>
      </c>
      <c r="C70" s="59" t="s">
        <v>2004</v>
      </c>
      <c r="D70" s="42"/>
      <c r="E70" s="44" t="s">
        <v>1434</v>
      </c>
      <c r="F70" s="62"/>
    </row>
    <row r="71" spans="1:6">
      <c r="A71" s="32" t="s">
        <v>37</v>
      </c>
      <c r="B71" s="39" t="s">
        <v>2156</v>
      </c>
      <c r="C71" s="59" t="s">
        <v>2004</v>
      </c>
      <c r="D71" s="42"/>
      <c r="E71" s="44" t="s">
        <v>1434</v>
      </c>
      <c r="F71" s="62"/>
    </row>
    <row r="72" spans="1:6">
      <c r="A72" s="32" t="s">
        <v>38</v>
      </c>
      <c r="B72" s="59" t="s">
        <v>2155</v>
      </c>
      <c r="C72" s="59" t="s">
        <v>2006</v>
      </c>
      <c r="D72" s="42"/>
      <c r="E72" s="67" t="s">
        <v>2007</v>
      </c>
      <c r="F72" s="62"/>
    </row>
    <row r="73" spans="1:6">
      <c r="A73" s="32" t="s">
        <v>39</v>
      </c>
      <c r="B73" s="59" t="s">
        <v>2155</v>
      </c>
      <c r="C73" s="59" t="s">
        <v>2006</v>
      </c>
      <c r="D73" s="42"/>
      <c r="E73" s="67" t="s">
        <v>2007</v>
      </c>
      <c r="F73" s="62"/>
    </row>
    <row r="74" spans="1:6">
      <c r="A74" s="148" t="s">
        <v>73</v>
      </c>
      <c r="B74" s="8"/>
      <c r="C74" s="54"/>
      <c r="D74" s="59"/>
      <c r="E74" s="92"/>
      <c r="F74" s="32"/>
    </row>
    <row r="75" spans="1:6">
      <c r="A75" s="32" t="s">
        <v>41</v>
      </c>
      <c r="B75" s="175" t="s">
        <v>2178</v>
      </c>
      <c r="C75" s="163" t="s">
        <v>2179</v>
      </c>
      <c r="D75" s="176" t="s">
        <v>2181</v>
      </c>
      <c r="E75" s="121" t="s">
        <v>2183</v>
      </c>
      <c r="F75" s="176" t="s">
        <v>2184</v>
      </c>
    </row>
    <row r="76" spans="1:6">
      <c r="A76" s="32" t="s">
        <v>40</v>
      </c>
      <c r="B76" s="175" t="s">
        <v>2263</v>
      </c>
      <c r="C76" s="163" t="s">
        <v>2179</v>
      </c>
      <c r="D76" s="176" t="s">
        <v>2182</v>
      </c>
      <c r="E76" s="121" t="s">
        <v>2183</v>
      </c>
      <c r="F76" s="176" t="s">
        <v>2184</v>
      </c>
    </row>
    <row r="77" spans="1:6" s="41" customFormat="1">
      <c r="A77" s="39" t="s">
        <v>42</v>
      </c>
      <c r="B77" s="175" t="s">
        <v>2178</v>
      </c>
      <c r="C77" s="163" t="s">
        <v>2180</v>
      </c>
      <c r="D77" s="176" t="s">
        <v>2181</v>
      </c>
      <c r="E77" s="121" t="s">
        <v>2183</v>
      </c>
      <c r="F77" s="176" t="s">
        <v>2184</v>
      </c>
    </row>
    <row r="78" spans="1:6" s="41" customFormat="1">
      <c r="A78" s="39" t="s">
        <v>43</v>
      </c>
      <c r="B78" s="175" t="s">
        <v>2263</v>
      </c>
      <c r="C78" s="163" t="s">
        <v>2180</v>
      </c>
      <c r="D78" s="176" t="s">
        <v>2182</v>
      </c>
      <c r="E78" s="121" t="s">
        <v>2183</v>
      </c>
      <c r="F78" s="176" t="s">
        <v>2184</v>
      </c>
    </row>
    <row r="79" spans="1:6" s="31" customFormat="1">
      <c r="A79" s="66" t="s">
        <v>85</v>
      </c>
      <c r="B79" s="28"/>
      <c r="C79" s="29"/>
      <c r="D79" s="29"/>
      <c r="E79" s="29"/>
      <c r="F79" s="30"/>
    </row>
    <row r="80" spans="1:6">
      <c r="A80" s="32" t="s">
        <v>36</v>
      </c>
      <c r="B80" s="33" t="s">
        <v>2140</v>
      </c>
      <c r="C80" s="164" t="s">
        <v>2104</v>
      </c>
      <c r="D80" s="59"/>
      <c r="E80" s="59"/>
      <c r="F80" s="59"/>
    </row>
    <row r="81" spans="1:6">
      <c r="A81" s="32" t="s">
        <v>37</v>
      </c>
      <c r="B81" s="33" t="s">
        <v>2140</v>
      </c>
      <c r="C81" s="164" t="s">
        <v>2104</v>
      </c>
      <c r="D81" s="59"/>
      <c r="E81" s="59"/>
      <c r="F81" s="59"/>
    </row>
    <row r="82" spans="1:6">
      <c r="A82" s="32" t="s">
        <v>38</v>
      </c>
      <c r="B82" s="59" t="s">
        <v>2144</v>
      </c>
      <c r="C82" s="59" t="s">
        <v>2102</v>
      </c>
      <c r="D82" s="36"/>
      <c r="E82" s="36"/>
      <c r="F82" s="42"/>
    </row>
    <row r="83" spans="1:6">
      <c r="A83" s="32" t="s">
        <v>39</v>
      </c>
      <c r="B83" s="59" t="s">
        <v>2144</v>
      </c>
      <c r="C83" s="59" t="s">
        <v>2102</v>
      </c>
      <c r="D83" s="36"/>
      <c r="E83" s="36"/>
      <c r="F83" s="42"/>
    </row>
    <row r="84" spans="1:6">
      <c r="A84" s="148" t="s">
        <v>73</v>
      </c>
      <c r="D84" s="8"/>
      <c r="E84" s="37"/>
      <c r="F84" s="32"/>
    </row>
    <row r="85" spans="1:6">
      <c r="A85" s="32" t="s">
        <v>41</v>
      </c>
      <c r="B85" s="33" t="s">
        <v>2143</v>
      </c>
      <c r="C85" s="164" t="s">
        <v>2100</v>
      </c>
      <c r="D85" s="59"/>
      <c r="E85" s="59"/>
      <c r="F85" s="157"/>
    </row>
    <row r="86" spans="1:6">
      <c r="A86" s="32" t="s">
        <v>40</v>
      </c>
      <c r="B86" s="59" t="s">
        <v>2143</v>
      </c>
      <c r="C86" s="59" t="s">
        <v>2100</v>
      </c>
      <c r="D86" s="59"/>
      <c r="E86" s="59"/>
      <c r="F86" s="157"/>
    </row>
    <row r="87" spans="1:6" s="41" customFormat="1">
      <c r="A87" s="39" t="s">
        <v>42</v>
      </c>
      <c r="B87" s="39" t="s">
        <v>243</v>
      </c>
      <c r="C87" s="59" t="s">
        <v>177</v>
      </c>
      <c r="D87" s="44" t="s">
        <v>244</v>
      </c>
      <c r="E87" s="44" t="s">
        <v>181</v>
      </c>
      <c r="F87" s="157" t="s">
        <v>245</v>
      </c>
    </row>
    <row r="88" spans="1:6" s="41" customFormat="1">
      <c r="A88" s="39" t="s">
        <v>43</v>
      </c>
      <c r="B88" s="39" t="s">
        <v>246</v>
      </c>
      <c r="C88" s="59" t="s">
        <v>177</v>
      </c>
      <c r="D88" s="44" t="s">
        <v>244</v>
      </c>
      <c r="E88" s="44" t="s">
        <v>181</v>
      </c>
      <c r="F88" s="39" t="s">
        <v>245</v>
      </c>
    </row>
    <row r="89" spans="1:6" s="2" customFormat="1">
      <c r="A89" s="113" t="s">
        <v>14</v>
      </c>
      <c r="B89" s="113"/>
      <c r="C89" s="113"/>
      <c r="D89" s="113"/>
      <c r="E89" s="113"/>
      <c r="F89" s="7"/>
    </row>
    <row r="90" spans="1:6" s="27" customFormat="1">
      <c r="A90" s="24" t="s">
        <v>3</v>
      </c>
      <c r="B90" s="25" t="s">
        <v>6</v>
      </c>
      <c r="C90" s="24" t="s">
        <v>7</v>
      </c>
      <c r="D90" s="25" t="s">
        <v>8</v>
      </c>
      <c r="E90" s="26" t="s">
        <v>4</v>
      </c>
      <c r="F90" s="24" t="s">
        <v>11</v>
      </c>
    </row>
    <row r="91" spans="1:6" s="31" customFormat="1">
      <c r="A91" s="66" t="s">
        <v>86</v>
      </c>
      <c r="B91" s="28"/>
      <c r="C91" s="29"/>
      <c r="D91" s="29"/>
      <c r="E91" s="29"/>
      <c r="F91" s="30"/>
    </row>
    <row r="92" spans="1:6">
      <c r="A92" s="32" t="s">
        <v>36</v>
      </c>
      <c r="B92" s="173" t="s">
        <v>1509</v>
      </c>
      <c r="C92" s="173" t="s">
        <v>1</v>
      </c>
      <c r="D92" s="118" t="s">
        <v>1510</v>
      </c>
      <c r="E92" s="162" t="s">
        <v>1451</v>
      </c>
      <c r="F92" s="118" t="s">
        <v>1511</v>
      </c>
    </row>
    <row r="93" spans="1:6">
      <c r="A93" s="32" t="s">
        <v>37</v>
      </c>
      <c r="B93" s="173" t="s">
        <v>1512</v>
      </c>
      <c r="C93" s="173" t="s">
        <v>1</v>
      </c>
      <c r="D93" s="118" t="s">
        <v>1513</v>
      </c>
      <c r="E93" s="162" t="s">
        <v>1451</v>
      </c>
      <c r="F93" s="118" t="s">
        <v>1514</v>
      </c>
    </row>
    <row r="94" spans="1:6">
      <c r="A94" s="32" t="s">
        <v>38</v>
      </c>
      <c r="B94" s="59" t="s">
        <v>1297</v>
      </c>
      <c r="C94" s="59" t="s">
        <v>5</v>
      </c>
      <c r="D94" s="59" t="s">
        <v>1298</v>
      </c>
      <c r="E94" s="59" t="s">
        <v>1277</v>
      </c>
      <c r="F94" s="59" t="s">
        <v>1299</v>
      </c>
    </row>
    <row r="95" spans="1:6">
      <c r="A95" s="32" t="s">
        <v>39</v>
      </c>
      <c r="B95" s="59" t="s">
        <v>1300</v>
      </c>
      <c r="C95" s="59" t="s">
        <v>5</v>
      </c>
      <c r="D95" s="59" t="s">
        <v>1301</v>
      </c>
      <c r="E95" s="59" t="s">
        <v>1277</v>
      </c>
      <c r="F95" s="59" t="s">
        <v>1302</v>
      </c>
    </row>
    <row r="96" spans="1:6">
      <c r="A96" s="148" t="s">
        <v>73</v>
      </c>
      <c r="B96" s="8"/>
      <c r="C96" s="8"/>
      <c r="D96" s="8"/>
      <c r="E96" s="37"/>
      <c r="F96" s="32"/>
    </row>
    <row r="97" spans="1:8">
      <c r="A97" s="32" t="s">
        <v>41</v>
      </c>
      <c r="B97" s="59" t="s">
        <v>1833</v>
      </c>
      <c r="C97" s="59" t="s">
        <v>0</v>
      </c>
      <c r="D97" s="59" t="s">
        <v>1834</v>
      </c>
      <c r="E97" s="59" t="s">
        <v>1766</v>
      </c>
      <c r="F97" s="43" t="s">
        <v>1835</v>
      </c>
    </row>
    <row r="98" spans="1:8">
      <c r="A98" s="32" t="s">
        <v>40</v>
      </c>
      <c r="B98" s="39" t="s">
        <v>1836</v>
      </c>
      <c r="C98" s="59" t="s">
        <v>0</v>
      </c>
      <c r="D98" s="44" t="s">
        <v>1837</v>
      </c>
      <c r="E98" s="44" t="s">
        <v>1766</v>
      </c>
      <c r="F98" s="157" t="s">
        <v>1838</v>
      </c>
    </row>
    <row r="99" spans="1:8" s="41" customFormat="1">
      <c r="A99" s="39" t="s">
        <v>42</v>
      </c>
      <c r="B99" s="59" t="s">
        <v>1222</v>
      </c>
      <c r="C99" s="59" t="s">
        <v>1215</v>
      </c>
      <c r="D99" s="59" t="s">
        <v>1223</v>
      </c>
      <c r="E99" s="59" t="s">
        <v>1217</v>
      </c>
      <c r="F99" s="59" t="s">
        <v>1224</v>
      </c>
    </row>
    <row r="100" spans="1:8" s="41" customFormat="1">
      <c r="A100" s="39" t="s">
        <v>43</v>
      </c>
      <c r="B100" s="59" t="s">
        <v>1225</v>
      </c>
      <c r="C100" s="59" t="s">
        <v>1215</v>
      </c>
      <c r="D100" s="59" t="s">
        <v>1223</v>
      </c>
      <c r="E100" s="59" t="s">
        <v>1217</v>
      </c>
      <c r="F100" s="59" t="s">
        <v>1224</v>
      </c>
    </row>
    <row r="101" spans="1:8" s="31" customFormat="1">
      <c r="A101" s="66" t="s">
        <v>87</v>
      </c>
      <c r="B101" s="28"/>
      <c r="C101" s="29"/>
      <c r="D101" s="29"/>
      <c r="E101" s="29"/>
      <c r="F101" s="30"/>
    </row>
    <row r="102" spans="1:8">
      <c r="A102" s="32" t="s">
        <v>36</v>
      </c>
      <c r="B102" s="59" t="s">
        <v>968</v>
      </c>
      <c r="C102" s="59" t="s">
        <v>9</v>
      </c>
      <c r="D102" s="59" t="s">
        <v>969</v>
      </c>
      <c r="E102" s="59" t="s">
        <v>832</v>
      </c>
      <c r="F102" s="59" t="s">
        <v>970</v>
      </c>
    </row>
    <row r="103" spans="1:8">
      <c r="A103" s="32" t="s">
        <v>37</v>
      </c>
      <c r="B103" s="59" t="s">
        <v>971</v>
      </c>
      <c r="C103" s="59" t="s">
        <v>9</v>
      </c>
      <c r="D103" s="59" t="s">
        <v>969</v>
      </c>
      <c r="E103" s="59" t="s">
        <v>832</v>
      </c>
      <c r="F103" s="59" t="s">
        <v>970</v>
      </c>
    </row>
    <row r="104" spans="1:8">
      <c r="A104" s="32" t="s">
        <v>38</v>
      </c>
      <c r="B104" s="173" t="s">
        <v>1515</v>
      </c>
      <c r="C104" s="173" t="s">
        <v>1</v>
      </c>
      <c r="D104" s="118" t="s">
        <v>1516</v>
      </c>
      <c r="E104" s="162" t="s">
        <v>1451</v>
      </c>
      <c r="F104" s="118" t="s">
        <v>1517</v>
      </c>
    </row>
    <row r="105" spans="1:8">
      <c r="A105" s="32" t="s">
        <v>39</v>
      </c>
      <c r="B105" s="173" t="s">
        <v>1518</v>
      </c>
      <c r="C105" s="173" t="s">
        <v>1</v>
      </c>
      <c r="D105" s="118" t="s">
        <v>1519</v>
      </c>
      <c r="E105" s="162" t="s">
        <v>1451</v>
      </c>
      <c r="F105" s="118" t="s">
        <v>1517</v>
      </c>
    </row>
    <row r="106" spans="1:8">
      <c r="A106" s="148" t="s">
        <v>73</v>
      </c>
      <c r="B106" s="51"/>
      <c r="C106" s="45"/>
      <c r="D106" s="8"/>
      <c r="E106" s="37"/>
      <c r="F106" s="32"/>
    </row>
    <row r="107" spans="1:8">
      <c r="A107" s="32" t="s">
        <v>41</v>
      </c>
      <c r="B107" s="59" t="s">
        <v>392</v>
      </c>
      <c r="C107" s="59" t="s">
        <v>20</v>
      </c>
      <c r="D107" s="59" t="s">
        <v>393</v>
      </c>
      <c r="E107" s="59" t="s">
        <v>352</v>
      </c>
      <c r="F107" s="59" t="s">
        <v>394</v>
      </c>
    </row>
    <row r="108" spans="1:8">
      <c r="A108" s="32" t="s">
        <v>40</v>
      </c>
      <c r="B108" s="59" t="s">
        <v>395</v>
      </c>
      <c r="C108" s="59" t="s">
        <v>20</v>
      </c>
      <c r="D108" s="59" t="s">
        <v>396</v>
      </c>
      <c r="E108" s="59" t="s">
        <v>352</v>
      </c>
      <c r="F108" s="59" t="s">
        <v>397</v>
      </c>
    </row>
    <row r="109" spans="1:8" s="41" customFormat="1">
      <c r="A109" s="39" t="s">
        <v>42</v>
      </c>
      <c r="B109" s="59" t="s">
        <v>600</v>
      </c>
      <c r="C109" s="59" t="s">
        <v>534</v>
      </c>
      <c r="D109" s="59" t="s">
        <v>601</v>
      </c>
      <c r="E109" s="126" t="s">
        <v>542</v>
      </c>
      <c r="F109" s="5" t="s">
        <v>602</v>
      </c>
      <c r="G109"/>
      <c r="H109"/>
    </row>
    <row r="110" spans="1:8" s="41" customFormat="1">
      <c r="A110" s="39" t="s">
        <v>43</v>
      </c>
      <c r="B110" s="59" t="s">
        <v>603</v>
      </c>
      <c r="C110" s="59" t="s">
        <v>534</v>
      </c>
      <c r="D110" s="59" t="s">
        <v>604</v>
      </c>
      <c r="E110" s="126" t="s">
        <v>542</v>
      </c>
      <c r="F110" s="5" t="s">
        <v>605</v>
      </c>
      <c r="G110"/>
      <c r="H110"/>
    </row>
    <row r="111" spans="1:8" s="31" customFormat="1">
      <c r="A111" s="66" t="s">
        <v>88</v>
      </c>
      <c r="B111" s="28"/>
      <c r="C111" s="29"/>
      <c r="D111" s="29"/>
      <c r="E111" s="29"/>
      <c r="F111" s="30"/>
    </row>
    <row r="112" spans="1:8">
      <c r="A112" s="32" t="s">
        <v>36</v>
      </c>
      <c r="B112" s="54" t="s">
        <v>1226</v>
      </c>
      <c r="C112" s="638" t="s">
        <v>1215</v>
      </c>
      <c r="D112" s="654" t="s">
        <v>1227</v>
      </c>
      <c r="E112" s="54" t="s">
        <v>1217</v>
      </c>
      <c r="F112" s="57" t="s">
        <v>1228</v>
      </c>
    </row>
    <row r="113" spans="1:6">
      <c r="A113" s="32" t="s">
        <v>37</v>
      </c>
      <c r="B113" s="54" t="s">
        <v>1229</v>
      </c>
      <c r="C113" s="638" t="s">
        <v>1215</v>
      </c>
      <c r="D113" s="654" t="s">
        <v>1227</v>
      </c>
      <c r="E113" s="54" t="s">
        <v>1217</v>
      </c>
      <c r="F113" s="57" t="s">
        <v>1228</v>
      </c>
    </row>
    <row r="114" spans="1:6">
      <c r="A114" s="32" t="s">
        <v>38</v>
      </c>
      <c r="B114" s="33" t="s">
        <v>247</v>
      </c>
      <c r="C114" s="33" t="s">
        <v>177</v>
      </c>
      <c r="D114" s="33" t="s">
        <v>248</v>
      </c>
      <c r="E114" s="51" t="s">
        <v>181</v>
      </c>
      <c r="F114" s="57" t="s">
        <v>249</v>
      </c>
    </row>
    <row r="115" spans="1:6">
      <c r="A115" s="32" t="s">
        <v>39</v>
      </c>
      <c r="B115" s="33" t="s">
        <v>250</v>
      </c>
      <c r="C115" s="33" t="s">
        <v>177</v>
      </c>
      <c r="D115" s="33" t="s">
        <v>248</v>
      </c>
      <c r="E115" s="51" t="s">
        <v>181</v>
      </c>
      <c r="F115" s="57" t="s">
        <v>249</v>
      </c>
    </row>
    <row r="116" spans="1:6">
      <c r="A116" s="148" t="s">
        <v>73</v>
      </c>
      <c r="B116" s="8"/>
      <c r="C116" s="54"/>
      <c r="D116" s="8"/>
      <c r="E116" s="92"/>
      <c r="F116" s="32"/>
    </row>
    <row r="117" spans="1:6" s="41" customFormat="1">
      <c r="A117" s="32" t="s">
        <v>41</v>
      </c>
      <c r="B117" s="82" t="s">
        <v>2169</v>
      </c>
      <c r="C117" s="82" t="s">
        <v>2170</v>
      </c>
      <c r="D117" s="82" t="s">
        <v>2176</v>
      </c>
      <c r="E117" s="82" t="s">
        <v>2174</v>
      </c>
      <c r="F117" s="82" t="s">
        <v>2177</v>
      </c>
    </row>
    <row r="118" spans="1:6" s="41" customFormat="1">
      <c r="A118" s="32" t="s">
        <v>40</v>
      </c>
      <c r="B118" s="82" t="s">
        <v>2191</v>
      </c>
      <c r="C118" s="82" t="s">
        <v>2170</v>
      </c>
      <c r="D118" s="82" t="s">
        <v>2192</v>
      </c>
      <c r="E118" s="82" t="s">
        <v>2174</v>
      </c>
      <c r="F118" s="82" t="s">
        <v>2193</v>
      </c>
    </row>
    <row r="119" spans="1:6" s="41" customFormat="1">
      <c r="A119" s="39" t="s">
        <v>42</v>
      </c>
      <c r="B119" s="82" t="s">
        <v>2169</v>
      </c>
      <c r="C119" s="82" t="s">
        <v>2171</v>
      </c>
      <c r="D119" s="82" t="s">
        <v>2176</v>
      </c>
      <c r="E119" s="82" t="s">
        <v>2174</v>
      </c>
      <c r="F119" s="82" t="s">
        <v>2177</v>
      </c>
    </row>
    <row r="120" spans="1:6" s="41" customFormat="1">
      <c r="A120" s="39" t="s">
        <v>43</v>
      </c>
      <c r="B120" s="82" t="s">
        <v>2191</v>
      </c>
      <c r="C120" s="82" t="s">
        <v>2172</v>
      </c>
      <c r="D120" s="82" t="s">
        <v>2192</v>
      </c>
      <c r="E120" s="82" t="s">
        <v>2174</v>
      </c>
      <c r="F120" s="82" t="s">
        <v>2193</v>
      </c>
    </row>
    <row r="121" spans="1:6" s="31" customFormat="1">
      <c r="A121" s="66" t="s">
        <v>89</v>
      </c>
      <c r="B121" s="28"/>
      <c r="C121" s="58"/>
      <c r="D121" s="29"/>
      <c r="E121" s="29"/>
      <c r="F121" s="30"/>
    </row>
    <row r="122" spans="1:6">
      <c r="A122" s="32" t="s">
        <v>2062</v>
      </c>
      <c r="B122" s="39" t="s">
        <v>2156</v>
      </c>
      <c r="C122" s="59" t="s">
        <v>2004</v>
      </c>
      <c r="D122" s="42"/>
      <c r="E122" s="44" t="s">
        <v>1434</v>
      </c>
      <c r="F122" s="43"/>
    </row>
    <row r="123" spans="1:6">
      <c r="A123" s="32" t="s">
        <v>37</v>
      </c>
      <c r="B123" s="39" t="s">
        <v>2156</v>
      </c>
      <c r="C123" s="59" t="s">
        <v>2004</v>
      </c>
      <c r="D123" s="42"/>
      <c r="E123" s="44" t="s">
        <v>1434</v>
      </c>
      <c r="F123" s="43"/>
    </row>
    <row r="124" spans="1:6">
      <c r="A124" s="32" t="s">
        <v>38</v>
      </c>
      <c r="B124" s="59" t="s">
        <v>2155</v>
      </c>
      <c r="C124" s="59" t="s">
        <v>2006</v>
      </c>
      <c r="D124" s="42"/>
      <c r="E124" s="67" t="s">
        <v>2007</v>
      </c>
      <c r="F124" s="43"/>
    </row>
    <row r="125" spans="1:6">
      <c r="A125" s="32" t="s">
        <v>39</v>
      </c>
      <c r="B125" s="59" t="s">
        <v>2155</v>
      </c>
      <c r="C125" s="59" t="s">
        <v>2006</v>
      </c>
      <c r="D125" s="42"/>
      <c r="E125" s="67" t="s">
        <v>2007</v>
      </c>
      <c r="F125" s="43"/>
    </row>
    <row r="126" spans="1:6">
      <c r="A126" s="148" t="s">
        <v>73</v>
      </c>
      <c r="B126" s="8"/>
      <c r="C126" s="54"/>
      <c r="D126" s="8"/>
      <c r="E126" s="92"/>
      <c r="F126" s="32"/>
    </row>
    <row r="127" spans="1:6">
      <c r="A127" s="32" t="s">
        <v>41</v>
      </c>
      <c r="B127" s="175" t="s">
        <v>2266</v>
      </c>
      <c r="C127" s="163" t="s">
        <v>2179</v>
      </c>
      <c r="D127" s="176" t="s">
        <v>2181</v>
      </c>
      <c r="E127" s="121" t="s">
        <v>2183</v>
      </c>
      <c r="F127" s="176" t="s">
        <v>2185</v>
      </c>
    </row>
    <row r="128" spans="1:6">
      <c r="A128" s="32" t="s">
        <v>40</v>
      </c>
      <c r="B128" s="175" t="s">
        <v>2267</v>
      </c>
      <c r="C128" s="163" t="s">
        <v>2179</v>
      </c>
      <c r="D128" s="176" t="s">
        <v>2182</v>
      </c>
      <c r="E128" s="121" t="s">
        <v>2183</v>
      </c>
      <c r="F128" s="176" t="s">
        <v>2185</v>
      </c>
    </row>
    <row r="129" spans="1:6" s="41" customFormat="1">
      <c r="A129" s="39" t="s">
        <v>42</v>
      </c>
      <c r="B129" s="175" t="s">
        <v>2266</v>
      </c>
      <c r="C129" s="163" t="s">
        <v>2180</v>
      </c>
      <c r="D129" s="176" t="s">
        <v>2181</v>
      </c>
      <c r="E129" s="121" t="s">
        <v>2183</v>
      </c>
      <c r="F129" s="176" t="s">
        <v>2185</v>
      </c>
    </row>
    <row r="130" spans="1:6" s="41" customFormat="1">
      <c r="A130" s="39" t="s">
        <v>43</v>
      </c>
      <c r="B130" s="175" t="s">
        <v>2267</v>
      </c>
      <c r="C130" s="163" t="s">
        <v>2180</v>
      </c>
      <c r="D130" s="176" t="s">
        <v>2182</v>
      </c>
      <c r="E130" s="121" t="s">
        <v>2183</v>
      </c>
      <c r="F130" s="176" t="s">
        <v>2185</v>
      </c>
    </row>
    <row r="131" spans="1:6" s="31" customFormat="1">
      <c r="A131" s="66" t="s">
        <v>90</v>
      </c>
      <c r="B131" s="28"/>
      <c r="C131" s="29"/>
      <c r="D131" s="29"/>
      <c r="E131" s="29"/>
      <c r="F131" s="30"/>
    </row>
    <row r="132" spans="1:6">
      <c r="A132" s="32" t="s">
        <v>36</v>
      </c>
      <c r="B132" s="33" t="s">
        <v>2140</v>
      </c>
      <c r="C132" s="164" t="s">
        <v>2104</v>
      </c>
      <c r="D132" s="36"/>
      <c r="E132" s="36"/>
      <c r="F132" s="42"/>
    </row>
    <row r="133" spans="1:6">
      <c r="A133" s="32" t="s">
        <v>37</v>
      </c>
      <c r="B133" s="33" t="s">
        <v>2140</v>
      </c>
      <c r="C133" s="164" t="s">
        <v>2104</v>
      </c>
      <c r="D133" s="36"/>
      <c r="E133" s="36"/>
      <c r="F133" s="42"/>
    </row>
    <row r="134" spans="1:6">
      <c r="A134" s="32" t="s">
        <v>38</v>
      </c>
      <c r="B134" s="59" t="s">
        <v>2144</v>
      </c>
      <c r="C134" s="59" t="s">
        <v>2102</v>
      </c>
      <c r="D134" s="59"/>
      <c r="E134" s="59"/>
      <c r="F134" s="59"/>
    </row>
    <row r="135" spans="1:6">
      <c r="A135" s="32" t="s">
        <v>39</v>
      </c>
      <c r="B135" s="59" t="s">
        <v>2144</v>
      </c>
      <c r="C135" s="59" t="s">
        <v>2102</v>
      </c>
      <c r="D135" s="59"/>
      <c r="E135" s="59"/>
      <c r="F135" s="59"/>
    </row>
    <row r="136" spans="1:6">
      <c r="A136" s="148" t="s">
        <v>73</v>
      </c>
      <c r="D136" s="49"/>
      <c r="E136" s="44"/>
      <c r="F136" s="32"/>
    </row>
    <row r="137" spans="1:6">
      <c r="A137" s="32" t="s">
        <v>41</v>
      </c>
      <c r="B137" s="33" t="s">
        <v>2143</v>
      </c>
      <c r="C137" s="164" t="s">
        <v>2100</v>
      </c>
      <c r="D137" s="82"/>
      <c r="E137" s="82"/>
    </row>
    <row r="138" spans="1:6">
      <c r="A138" s="32" t="s">
        <v>40</v>
      </c>
      <c r="B138" s="59" t="s">
        <v>2143</v>
      </c>
      <c r="C138" s="59" t="s">
        <v>2100</v>
      </c>
      <c r="D138" s="82"/>
      <c r="E138" s="82"/>
    </row>
    <row r="139" spans="1:6" s="41" customFormat="1">
      <c r="A139" s="39" t="s">
        <v>42</v>
      </c>
      <c r="B139" s="33"/>
      <c r="C139" s="164"/>
      <c r="D139" s="44"/>
      <c r="E139" s="44"/>
      <c r="F139" s="32"/>
    </row>
    <row r="140" spans="1:6" s="41" customFormat="1">
      <c r="A140" s="39" t="s">
        <v>43</v>
      </c>
      <c r="B140" s="59"/>
      <c r="C140" s="59"/>
      <c r="D140" s="44"/>
      <c r="E140" s="44"/>
      <c r="F140" s="32"/>
    </row>
    <row r="141" spans="1:6" s="2" customFormat="1">
      <c r="A141" s="113" t="s">
        <v>15</v>
      </c>
      <c r="B141" s="113"/>
      <c r="C141" s="113"/>
      <c r="D141" s="113"/>
      <c r="E141" s="113"/>
      <c r="F141" s="7"/>
    </row>
    <row r="142" spans="1:6" s="27" customFormat="1">
      <c r="A142" s="24" t="s">
        <v>3</v>
      </c>
      <c r="B142" s="25" t="s">
        <v>6</v>
      </c>
      <c r="C142" s="24" t="s">
        <v>7</v>
      </c>
      <c r="D142" s="25" t="s">
        <v>8</v>
      </c>
      <c r="E142" s="26" t="s">
        <v>4</v>
      </c>
      <c r="F142" s="24" t="s">
        <v>11</v>
      </c>
    </row>
    <row r="143" spans="1:6" s="31" customFormat="1">
      <c r="A143" s="66" t="s">
        <v>91</v>
      </c>
      <c r="B143" s="28"/>
      <c r="C143" s="29"/>
      <c r="D143" s="29"/>
      <c r="E143" s="29"/>
      <c r="F143" s="30"/>
    </row>
    <row r="144" spans="1:6">
      <c r="A144" s="32" t="s">
        <v>36</v>
      </c>
      <c r="B144" s="173" t="s">
        <v>1523</v>
      </c>
      <c r="C144" s="173" t="s">
        <v>1</v>
      </c>
      <c r="D144" s="118" t="s">
        <v>1524</v>
      </c>
      <c r="E144" s="162" t="s">
        <v>1457</v>
      </c>
      <c r="F144" s="118" t="s">
        <v>1525</v>
      </c>
    </row>
    <row r="145" spans="1:6">
      <c r="A145" s="32" t="s">
        <v>37</v>
      </c>
      <c r="B145" s="173" t="s">
        <v>1526</v>
      </c>
      <c r="C145" s="173" t="s">
        <v>1</v>
      </c>
      <c r="D145" s="118" t="s">
        <v>1527</v>
      </c>
      <c r="E145" s="162" t="s">
        <v>1457</v>
      </c>
      <c r="F145" s="118" t="s">
        <v>1528</v>
      </c>
    </row>
    <row r="146" spans="1:6" ht="12.95" customHeight="1">
      <c r="A146" s="32" t="s">
        <v>38</v>
      </c>
      <c r="B146" s="173" t="s">
        <v>1309</v>
      </c>
      <c r="C146" s="173" t="s">
        <v>5</v>
      </c>
      <c r="D146" s="118" t="s">
        <v>1310</v>
      </c>
      <c r="E146" s="162" t="s">
        <v>1277</v>
      </c>
      <c r="F146" s="118" t="s">
        <v>1311</v>
      </c>
    </row>
    <row r="147" spans="1:6">
      <c r="A147" s="32" t="s">
        <v>39</v>
      </c>
      <c r="B147" s="173" t="s">
        <v>1312</v>
      </c>
      <c r="C147" s="173" t="s">
        <v>5</v>
      </c>
      <c r="D147" s="118" t="s">
        <v>1313</v>
      </c>
      <c r="E147" s="162" t="s">
        <v>1277</v>
      </c>
      <c r="F147" s="118" t="s">
        <v>1314</v>
      </c>
    </row>
    <row r="148" spans="1:6">
      <c r="A148" s="148" t="s">
        <v>73</v>
      </c>
      <c r="B148" s="8"/>
      <c r="C148" s="8"/>
      <c r="D148" s="8"/>
      <c r="E148" s="37"/>
      <c r="F148" s="32"/>
    </row>
    <row r="149" spans="1:6">
      <c r="A149" s="32" t="s">
        <v>41</v>
      </c>
      <c r="B149" s="59" t="s">
        <v>1839</v>
      </c>
      <c r="C149" s="59" t="s">
        <v>0</v>
      </c>
      <c r="D149" s="59" t="s">
        <v>1840</v>
      </c>
      <c r="E149" s="59" t="s">
        <v>1766</v>
      </c>
      <c r="F149" s="157" t="s">
        <v>1841</v>
      </c>
    </row>
    <row r="150" spans="1:6">
      <c r="A150" s="32" t="s">
        <v>40</v>
      </c>
      <c r="B150" s="42" t="s">
        <v>2132</v>
      </c>
      <c r="C150" s="82" t="s">
        <v>1826</v>
      </c>
      <c r="D150" s="144" t="s">
        <v>1842</v>
      </c>
      <c r="E150" s="144" t="s">
        <v>1766</v>
      </c>
      <c r="F150" s="631"/>
    </row>
    <row r="151" spans="1:6" s="41" customFormat="1">
      <c r="A151" s="39" t="s">
        <v>42</v>
      </c>
      <c r="B151" s="42" t="s">
        <v>2164</v>
      </c>
      <c r="C151" s="82" t="s">
        <v>1826</v>
      </c>
      <c r="D151" s="144" t="s">
        <v>1842</v>
      </c>
      <c r="E151" s="144" t="s">
        <v>1766</v>
      </c>
      <c r="F151" s="631"/>
    </row>
    <row r="152" spans="1:6" s="41" customFormat="1">
      <c r="A152" s="39" t="s">
        <v>43</v>
      </c>
      <c r="B152" s="39"/>
      <c r="C152" s="59"/>
      <c r="D152" s="44"/>
      <c r="E152" s="44"/>
      <c r="F152" s="101"/>
    </row>
    <row r="153" spans="1:6" s="31" customFormat="1">
      <c r="A153" s="66" t="s">
        <v>92</v>
      </c>
      <c r="B153" s="28"/>
      <c r="C153" s="29"/>
      <c r="D153" s="29"/>
      <c r="E153" s="29"/>
      <c r="F153" s="30"/>
    </row>
    <row r="154" spans="1:6">
      <c r="A154" s="32" t="s">
        <v>36</v>
      </c>
      <c r="B154" s="59" t="s">
        <v>972</v>
      </c>
      <c r="C154" s="59" t="s">
        <v>9</v>
      </c>
      <c r="D154" s="59" t="s">
        <v>973</v>
      </c>
      <c r="E154" s="59" t="s">
        <v>832</v>
      </c>
      <c r="F154" s="59" t="s">
        <v>974</v>
      </c>
    </row>
    <row r="155" spans="1:6">
      <c r="A155" s="32" t="s">
        <v>37</v>
      </c>
      <c r="B155" s="59" t="s">
        <v>975</v>
      </c>
      <c r="C155" s="59" t="s">
        <v>9</v>
      </c>
      <c r="D155" s="59" t="s">
        <v>973</v>
      </c>
      <c r="E155" s="59" t="s">
        <v>832</v>
      </c>
      <c r="F155" s="59" t="s">
        <v>974</v>
      </c>
    </row>
    <row r="156" spans="1:6" ht="12.95" customHeight="1">
      <c r="A156" s="32" t="s">
        <v>38</v>
      </c>
      <c r="B156" s="173" t="s">
        <v>1529</v>
      </c>
      <c r="C156" s="173" t="s">
        <v>1</v>
      </c>
      <c r="D156" s="118" t="s">
        <v>1530</v>
      </c>
      <c r="E156" s="162" t="s">
        <v>1457</v>
      </c>
      <c r="F156" s="118" t="s">
        <v>1531</v>
      </c>
    </row>
    <row r="157" spans="1:6">
      <c r="A157" s="32" t="s">
        <v>39</v>
      </c>
      <c r="B157" s="173" t="s">
        <v>1532</v>
      </c>
      <c r="C157" s="173" t="s">
        <v>1</v>
      </c>
      <c r="D157" s="118" t="s">
        <v>1533</v>
      </c>
      <c r="E157" s="162" t="s">
        <v>1457</v>
      </c>
      <c r="F157" s="118" t="s">
        <v>1534</v>
      </c>
    </row>
    <row r="158" spans="1:6">
      <c r="A158" s="148" t="s">
        <v>73</v>
      </c>
      <c r="B158" s="8"/>
      <c r="C158" s="8"/>
      <c r="D158" s="8"/>
      <c r="E158" s="37"/>
      <c r="F158" s="32"/>
    </row>
    <row r="159" spans="1:6">
      <c r="A159" s="32" t="s">
        <v>41</v>
      </c>
      <c r="B159" s="59" t="s">
        <v>400</v>
      </c>
      <c r="C159" s="59" t="s">
        <v>20</v>
      </c>
      <c r="D159" s="59" t="s">
        <v>401</v>
      </c>
      <c r="E159" s="59" t="s">
        <v>352</v>
      </c>
      <c r="F159" s="59" t="s">
        <v>402</v>
      </c>
    </row>
    <row r="160" spans="1:6">
      <c r="A160" s="32" t="s">
        <v>40</v>
      </c>
      <c r="B160" s="59" t="s">
        <v>403</v>
      </c>
      <c r="C160" s="59" t="s">
        <v>20</v>
      </c>
      <c r="D160" s="59" t="s">
        <v>404</v>
      </c>
      <c r="E160" s="59" t="s">
        <v>352</v>
      </c>
      <c r="F160" s="59" t="s">
        <v>405</v>
      </c>
    </row>
    <row r="161" spans="1:8" s="41" customFormat="1">
      <c r="A161" s="39" t="s">
        <v>42</v>
      </c>
      <c r="B161" s="59" t="s">
        <v>406</v>
      </c>
      <c r="C161" s="59" t="s">
        <v>20</v>
      </c>
      <c r="D161" s="59" t="s">
        <v>407</v>
      </c>
      <c r="E161" s="126" t="s">
        <v>352</v>
      </c>
      <c r="F161" s="5" t="s">
        <v>408</v>
      </c>
      <c r="G161"/>
      <c r="H161"/>
    </row>
    <row r="162" spans="1:8" s="41" customFormat="1">
      <c r="A162" s="39" t="s">
        <v>43</v>
      </c>
      <c r="B162" s="59" t="s">
        <v>409</v>
      </c>
      <c r="C162" s="59" t="s">
        <v>20</v>
      </c>
      <c r="D162" s="59" t="s">
        <v>410</v>
      </c>
      <c r="E162" s="126" t="s">
        <v>352</v>
      </c>
      <c r="F162" s="5" t="s">
        <v>411</v>
      </c>
      <c r="G162"/>
      <c r="H162"/>
    </row>
    <row r="163" spans="1:8" s="31" customFormat="1">
      <c r="A163" s="66" t="s">
        <v>93</v>
      </c>
      <c r="B163" s="28"/>
      <c r="C163" s="29"/>
      <c r="D163" s="29"/>
      <c r="E163" s="29"/>
      <c r="F163" s="30"/>
    </row>
    <row r="164" spans="1:8">
      <c r="A164" s="32" t="s">
        <v>36</v>
      </c>
      <c r="B164" s="70" t="s">
        <v>2268</v>
      </c>
      <c r="C164" s="590" t="s">
        <v>2229</v>
      </c>
      <c r="D164" s="70" t="s">
        <v>1231</v>
      </c>
      <c r="E164" s="89" t="s">
        <v>2228</v>
      </c>
      <c r="F164" s="84" t="s">
        <v>1232</v>
      </c>
    </row>
    <row r="165" spans="1:8">
      <c r="A165" s="32" t="s">
        <v>37</v>
      </c>
      <c r="B165" s="70" t="s">
        <v>2268</v>
      </c>
      <c r="C165" s="590" t="s">
        <v>2230</v>
      </c>
      <c r="D165" s="70" t="s">
        <v>1231</v>
      </c>
      <c r="E165" s="89" t="s">
        <v>2228</v>
      </c>
      <c r="F165" s="84" t="s">
        <v>1232</v>
      </c>
    </row>
    <row r="166" spans="1:8">
      <c r="A166" s="32" t="s">
        <v>38</v>
      </c>
      <c r="B166" s="33" t="s">
        <v>251</v>
      </c>
      <c r="C166" s="33" t="s">
        <v>177</v>
      </c>
      <c r="D166" s="33" t="s">
        <v>252</v>
      </c>
      <c r="E166" s="51" t="s">
        <v>181</v>
      </c>
      <c r="F166" s="57" t="s">
        <v>253</v>
      </c>
    </row>
    <row r="167" spans="1:8">
      <c r="A167" s="32" t="s">
        <v>39</v>
      </c>
      <c r="B167" s="33" t="s">
        <v>254</v>
      </c>
      <c r="C167" s="33" t="s">
        <v>177</v>
      </c>
      <c r="D167" s="33" t="s">
        <v>252</v>
      </c>
      <c r="E167" s="51" t="s">
        <v>181</v>
      </c>
      <c r="F167" s="57" t="s">
        <v>253</v>
      </c>
    </row>
    <row r="168" spans="1:8">
      <c r="A168" s="148" t="s">
        <v>73</v>
      </c>
      <c r="B168" s="8"/>
      <c r="C168" s="59"/>
      <c r="D168" s="8"/>
      <c r="E168" s="38"/>
      <c r="F168" s="44"/>
      <c r="G168" s="116"/>
    </row>
    <row r="169" spans="1:8" s="41" customFormat="1">
      <c r="A169" s="32" t="s">
        <v>41</v>
      </c>
      <c r="B169" s="82" t="s">
        <v>2194</v>
      </c>
      <c r="C169" s="82" t="s">
        <v>2170</v>
      </c>
      <c r="D169" s="82" t="s">
        <v>2196</v>
      </c>
      <c r="E169" s="82" t="s">
        <v>2174</v>
      </c>
      <c r="F169" s="82" t="s">
        <v>2198</v>
      </c>
      <c r="G169" s="5"/>
    </row>
    <row r="170" spans="1:8" s="41" customFormat="1">
      <c r="A170" s="32" t="s">
        <v>40</v>
      </c>
      <c r="B170" s="82" t="s">
        <v>2195</v>
      </c>
      <c r="C170" s="82" t="s">
        <v>2170</v>
      </c>
      <c r="D170" s="82" t="s">
        <v>2197</v>
      </c>
      <c r="E170" s="82" t="s">
        <v>2174</v>
      </c>
      <c r="F170" s="82" t="s">
        <v>2199</v>
      </c>
      <c r="G170" s="5"/>
    </row>
    <row r="171" spans="1:8" s="41" customFormat="1">
      <c r="A171" s="39" t="s">
        <v>42</v>
      </c>
      <c r="B171" s="82" t="s">
        <v>2194</v>
      </c>
      <c r="C171" s="82" t="s">
        <v>2225</v>
      </c>
      <c r="D171" s="82" t="s">
        <v>2196</v>
      </c>
      <c r="E171" s="82" t="s">
        <v>2174</v>
      </c>
      <c r="F171" s="82" t="s">
        <v>2198</v>
      </c>
      <c r="G171" s="5"/>
    </row>
    <row r="172" spans="1:8" s="41" customFormat="1">
      <c r="A172" s="39" t="s">
        <v>43</v>
      </c>
      <c r="B172" s="82" t="s">
        <v>2195</v>
      </c>
      <c r="C172" s="82" t="s">
        <v>2172</v>
      </c>
      <c r="D172" s="82" t="s">
        <v>2197</v>
      </c>
      <c r="E172" s="82" t="s">
        <v>2174</v>
      </c>
      <c r="F172" s="82" t="s">
        <v>2199</v>
      </c>
      <c r="G172" s="5"/>
    </row>
    <row r="173" spans="1:8" s="31" customFormat="1">
      <c r="A173" s="66" t="s">
        <v>94</v>
      </c>
      <c r="B173" s="28"/>
      <c r="C173" s="29"/>
      <c r="D173" s="29"/>
      <c r="E173" s="29"/>
      <c r="F173" s="30"/>
    </row>
    <row r="174" spans="1:8">
      <c r="A174" s="32" t="s">
        <v>36</v>
      </c>
      <c r="B174" s="39" t="s">
        <v>2156</v>
      </c>
      <c r="C174" s="59" t="s">
        <v>2004</v>
      </c>
      <c r="D174" s="42"/>
      <c r="E174" s="44" t="s">
        <v>1434</v>
      </c>
      <c r="F174" s="43"/>
    </row>
    <row r="175" spans="1:8">
      <c r="A175" s="32" t="s">
        <v>37</v>
      </c>
      <c r="B175" s="39" t="s">
        <v>2156</v>
      </c>
      <c r="C175" s="59" t="s">
        <v>2004</v>
      </c>
      <c r="D175" s="42"/>
      <c r="E175" s="44" t="s">
        <v>1434</v>
      </c>
      <c r="F175" s="43"/>
    </row>
    <row r="176" spans="1:8">
      <c r="A176" s="32" t="s">
        <v>38</v>
      </c>
      <c r="B176" s="59" t="s">
        <v>2155</v>
      </c>
      <c r="C176" s="59" t="s">
        <v>2006</v>
      </c>
      <c r="D176" s="42"/>
      <c r="E176" s="67" t="s">
        <v>2007</v>
      </c>
      <c r="F176" s="43"/>
    </row>
    <row r="177" spans="1:6">
      <c r="A177" s="32" t="s">
        <v>39</v>
      </c>
      <c r="B177" s="59" t="s">
        <v>2155</v>
      </c>
      <c r="C177" s="59" t="s">
        <v>2006</v>
      </c>
      <c r="D177" s="42"/>
      <c r="E177" s="67" t="s">
        <v>2007</v>
      </c>
      <c r="F177" s="43"/>
    </row>
    <row r="178" spans="1:6">
      <c r="A178" s="148" t="s">
        <v>73</v>
      </c>
      <c r="B178" s="8"/>
      <c r="C178" s="8"/>
      <c r="D178" s="38"/>
      <c r="E178" s="44"/>
      <c r="F178" s="43"/>
    </row>
    <row r="179" spans="1:6">
      <c r="A179" s="32" t="s">
        <v>41</v>
      </c>
      <c r="B179" s="175" t="s">
        <v>1535</v>
      </c>
      <c r="C179" s="163" t="s">
        <v>2223</v>
      </c>
      <c r="D179" s="176" t="s">
        <v>1536</v>
      </c>
      <c r="E179" s="121" t="s">
        <v>1447</v>
      </c>
      <c r="F179" s="176" t="s">
        <v>1537</v>
      </c>
    </row>
    <row r="180" spans="1:6">
      <c r="A180" s="32" t="s">
        <v>40</v>
      </c>
      <c r="B180" s="175" t="s">
        <v>1535</v>
      </c>
      <c r="C180" s="163" t="s">
        <v>2223</v>
      </c>
      <c r="D180" s="176" t="s">
        <v>1536</v>
      </c>
      <c r="E180" s="121" t="s">
        <v>1447</v>
      </c>
      <c r="F180" s="176" t="s">
        <v>1537</v>
      </c>
    </row>
    <row r="181" spans="1:6" s="41" customFormat="1">
      <c r="A181" s="39" t="s">
        <v>42</v>
      </c>
      <c r="B181" s="175" t="s">
        <v>1535</v>
      </c>
      <c r="C181" s="163" t="s">
        <v>2224</v>
      </c>
      <c r="D181" s="176" t="s">
        <v>1536</v>
      </c>
      <c r="E181" s="121" t="s">
        <v>1447</v>
      </c>
      <c r="F181" s="176" t="s">
        <v>1537</v>
      </c>
    </row>
    <row r="182" spans="1:6" s="41" customFormat="1">
      <c r="A182" s="39" t="s">
        <v>43</v>
      </c>
      <c r="B182" s="175" t="s">
        <v>1535</v>
      </c>
      <c r="C182" s="163" t="s">
        <v>2224</v>
      </c>
      <c r="D182" s="176" t="s">
        <v>1536</v>
      </c>
      <c r="E182" s="121" t="s">
        <v>1447</v>
      </c>
      <c r="F182" s="176" t="s">
        <v>1537</v>
      </c>
    </row>
    <row r="183" spans="1:6" s="31" customFormat="1">
      <c r="A183" s="66" t="s">
        <v>95</v>
      </c>
      <c r="B183" s="28"/>
      <c r="C183" s="29"/>
      <c r="D183" s="29"/>
      <c r="E183" s="29"/>
      <c r="F183" s="30"/>
    </row>
    <row r="184" spans="1:6">
      <c r="A184" s="32" t="s">
        <v>36</v>
      </c>
      <c r="B184" s="33" t="s">
        <v>2140</v>
      </c>
      <c r="C184" s="164" t="s">
        <v>2104</v>
      </c>
      <c r="D184" s="82"/>
      <c r="E184" s="82"/>
      <c r="F184" s="82"/>
    </row>
    <row r="185" spans="1:6">
      <c r="A185" s="32" t="s">
        <v>37</v>
      </c>
      <c r="B185" s="33" t="s">
        <v>2140</v>
      </c>
      <c r="C185" s="164" t="s">
        <v>2104</v>
      </c>
      <c r="D185" s="82"/>
      <c r="E185" s="82"/>
      <c r="F185" s="82"/>
    </row>
    <row r="186" spans="1:6">
      <c r="A186" s="32" t="s">
        <v>38</v>
      </c>
      <c r="B186" s="59" t="s">
        <v>2144</v>
      </c>
      <c r="C186" s="59" t="s">
        <v>2102</v>
      </c>
      <c r="D186" s="36"/>
      <c r="E186" s="36"/>
      <c r="F186" s="42"/>
    </row>
    <row r="187" spans="1:6">
      <c r="A187" s="32" t="s">
        <v>39</v>
      </c>
      <c r="B187" s="59" t="s">
        <v>2144</v>
      </c>
      <c r="C187" s="59" t="s">
        <v>2102</v>
      </c>
      <c r="D187" s="36"/>
      <c r="E187" s="36"/>
      <c r="F187" s="42"/>
    </row>
    <row r="188" spans="1:6">
      <c r="A188" s="148" t="s">
        <v>73</v>
      </c>
      <c r="D188" s="8"/>
      <c r="E188" s="37"/>
      <c r="F188" s="32"/>
    </row>
    <row r="189" spans="1:6">
      <c r="A189" s="32" t="s">
        <v>41</v>
      </c>
      <c r="B189" s="33" t="s">
        <v>2143</v>
      </c>
      <c r="C189" s="164" t="s">
        <v>2100</v>
      </c>
      <c r="D189" s="82"/>
      <c r="E189" s="82"/>
      <c r="F189" s="84"/>
    </row>
    <row r="190" spans="1:6">
      <c r="A190" s="32" t="s">
        <v>40</v>
      </c>
      <c r="B190" s="59" t="s">
        <v>2143</v>
      </c>
      <c r="C190" s="59" t="s">
        <v>2100</v>
      </c>
      <c r="D190" s="82"/>
      <c r="E190" s="82"/>
      <c r="F190" s="84"/>
    </row>
    <row r="191" spans="1:6" s="41" customFormat="1">
      <c r="A191" s="39" t="s">
        <v>42</v>
      </c>
      <c r="B191" s="39"/>
      <c r="C191" s="59"/>
      <c r="D191" s="44"/>
      <c r="E191" s="44"/>
      <c r="F191" s="84"/>
    </row>
    <row r="192" spans="1:6" s="41" customFormat="1">
      <c r="A192" s="39" t="s">
        <v>43</v>
      </c>
      <c r="B192" s="39"/>
      <c r="C192" s="59"/>
      <c r="D192" s="44"/>
      <c r="E192" s="44"/>
      <c r="F192" s="84"/>
    </row>
    <row r="193" spans="1:6" s="2" customFormat="1">
      <c r="A193" s="113" t="s">
        <v>16</v>
      </c>
      <c r="B193" s="113"/>
      <c r="C193" s="113"/>
      <c r="D193" s="113"/>
      <c r="E193" s="113"/>
      <c r="F193" s="7"/>
    </row>
    <row r="194" spans="1:6" s="27" customFormat="1">
      <c r="A194" s="24" t="s">
        <v>3</v>
      </c>
      <c r="B194" s="25" t="s">
        <v>6</v>
      </c>
      <c r="C194" s="24" t="s">
        <v>7</v>
      </c>
      <c r="D194" s="25" t="s">
        <v>8</v>
      </c>
      <c r="E194" s="26" t="s">
        <v>4</v>
      </c>
      <c r="F194" s="24" t="s">
        <v>11</v>
      </c>
    </row>
    <row r="195" spans="1:6" s="31" customFormat="1">
      <c r="A195" s="66" t="s">
        <v>96</v>
      </c>
      <c r="B195" s="28"/>
      <c r="C195" s="29"/>
      <c r="D195" s="29"/>
      <c r="E195" s="29"/>
      <c r="F195" s="30"/>
    </row>
    <row r="196" spans="1:6">
      <c r="A196" s="32" t="s">
        <v>36</v>
      </c>
      <c r="B196" s="173" t="s">
        <v>1538</v>
      </c>
      <c r="C196" s="173" t="s">
        <v>1</v>
      </c>
      <c r="D196" s="118" t="s">
        <v>1539</v>
      </c>
      <c r="E196" s="162" t="s">
        <v>1457</v>
      </c>
      <c r="F196" s="118" t="s">
        <v>1540</v>
      </c>
    </row>
    <row r="197" spans="1:6">
      <c r="A197" s="32" t="s">
        <v>37</v>
      </c>
      <c r="B197" s="173" t="s">
        <v>1541</v>
      </c>
      <c r="C197" s="173" t="s">
        <v>1</v>
      </c>
      <c r="D197" s="118" t="s">
        <v>1542</v>
      </c>
      <c r="E197" s="162" t="s">
        <v>1457</v>
      </c>
      <c r="F197" s="118" t="s">
        <v>1543</v>
      </c>
    </row>
    <row r="198" spans="1:6">
      <c r="A198" s="32" t="s">
        <v>38</v>
      </c>
      <c r="B198" s="32" t="s">
        <v>1320</v>
      </c>
      <c r="C198" s="32" t="s">
        <v>5</v>
      </c>
      <c r="D198" s="32" t="s">
        <v>1321</v>
      </c>
      <c r="E198" s="32" t="s">
        <v>1277</v>
      </c>
      <c r="F198" s="53" t="s">
        <v>1322</v>
      </c>
    </row>
    <row r="199" spans="1:6">
      <c r="A199" s="32" t="s">
        <v>39</v>
      </c>
      <c r="B199" s="32" t="s">
        <v>1323</v>
      </c>
      <c r="C199" s="32" t="s">
        <v>5</v>
      </c>
      <c r="D199" s="32" t="s">
        <v>1324</v>
      </c>
      <c r="E199" s="32" t="s">
        <v>1277</v>
      </c>
      <c r="F199" s="53" t="s">
        <v>1325</v>
      </c>
    </row>
    <row r="200" spans="1:6">
      <c r="A200" s="148" t="s">
        <v>73</v>
      </c>
      <c r="B200" s="8"/>
      <c r="C200" s="8"/>
      <c r="D200" s="8"/>
      <c r="E200" s="37"/>
      <c r="F200" s="32"/>
    </row>
    <row r="201" spans="1:6">
      <c r="A201" s="32" t="s">
        <v>41</v>
      </c>
      <c r="B201" s="59"/>
      <c r="C201" s="59"/>
      <c r="D201" s="59"/>
      <c r="E201" s="59"/>
      <c r="F201" s="59"/>
    </row>
    <row r="202" spans="1:6">
      <c r="A202" s="32" t="s">
        <v>40</v>
      </c>
      <c r="B202" s="59"/>
      <c r="C202" s="59"/>
      <c r="D202" s="59"/>
      <c r="E202" s="59"/>
      <c r="F202" s="59"/>
    </row>
    <row r="203" spans="1:6" s="41" customFormat="1">
      <c r="A203" s="39" t="s">
        <v>42</v>
      </c>
      <c r="B203" s="39"/>
      <c r="C203" s="59"/>
      <c r="D203" s="44"/>
      <c r="E203" s="44"/>
      <c r="F203" s="157"/>
    </row>
    <row r="204" spans="1:6" s="41" customFormat="1">
      <c r="A204" s="39" t="s">
        <v>43</v>
      </c>
      <c r="B204" s="39"/>
      <c r="C204" s="59"/>
      <c r="D204" s="44"/>
      <c r="E204" s="44"/>
      <c r="F204" s="157"/>
    </row>
    <row r="205" spans="1:6" s="31" customFormat="1">
      <c r="A205" s="66" t="s">
        <v>97</v>
      </c>
      <c r="B205" s="28"/>
      <c r="C205" s="29"/>
      <c r="D205" s="29"/>
      <c r="E205" s="29"/>
      <c r="F205" s="30"/>
    </row>
    <row r="206" spans="1:6">
      <c r="A206" s="32" t="s">
        <v>36</v>
      </c>
      <c r="B206" s="160" t="s">
        <v>610</v>
      </c>
      <c r="C206" s="160" t="s">
        <v>534</v>
      </c>
      <c r="D206" s="160" t="s">
        <v>611</v>
      </c>
      <c r="E206" s="160" t="s">
        <v>538</v>
      </c>
      <c r="F206" s="160" t="s">
        <v>612</v>
      </c>
    </row>
    <row r="207" spans="1:6">
      <c r="A207" s="32" t="s">
        <v>37</v>
      </c>
      <c r="B207" s="160" t="s">
        <v>613</v>
      </c>
      <c r="C207" s="160" t="s">
        <v>534</v>
      </c>
      <c r="D207" s="160" t="s">
        <v>614</v>
      </c>
      <c r="E207" s="160" t="s">
        <v>538</v>
      </c>
      <c r="F207" s="160" t="s">
        <v>615</v>
      </c>
    </row>
    <row r="208" spans="1:6">
      <c r="A208" s="32" t="s">
        <v>38</v>
      </c>
      <c r="B208" s="59" t="s">
        <v>1544</v>
      </c>
      <c r="C208" s="59" t="s">
        <v>1</v>
      </c>
      <c r="D208" s="59" t="s">
        <v>1545</v>
      </c>
      <c r="E208" s="59" t="s">
        <v>1457</v>
      </c>
      <c r="F208" s="49" t="s">
        <v>1546</v>
      </c>
    </row>
    <row r="209" spans="1:6">
      <c r="A209" s="32" t="s">
        <v>39</v>
      </c>
      <c r="B209" s="59" t="s">
        <v>1547</v>
      </c>
      <c r="C209" s="59" t="s">
        <v>1</v>
      </c>
      <c r="D209" s="59" t="s">
        <v>1545</v>
      </c>
      <c r="E209" s="59" t="s">
        <v>1457</v>
      </c>
      <c r="F209" s="43" t="s">
        <v>1546</v>
      </c>
    </row>
    <row r="210" spans="1:6">
      <c r="A210" s="148" t="s">
        <v>73</v>
      </c>
      <c r="B210" s="8"/>
      <c r="C210" s="8"/>
      <c r="D210" s="8"/>
      <c r="E210" s="37"/>
      <c r="F210" s="32"/>
    </row>
    <row r="211" spans="1:6">
      <c r="A211" s="32" t="s">
        <v>41</v>
      </c>
      <c r="B211" s="32" t="s">
        <v>415</v>
      </c>
      <c r="C211" s="32" t="s">
        <v>20</v>
      </c>
      <c r="D211" s="32" t="s">
        <v>416</v>
      </c>
      <c r="E211" s="32" t="s">
        <v>417</v>
      </c>
      <c r="F211" s="32" t="s">
        <v>418</v>
      </c>
    </row>
    <row r="212" spans="1:6">
      <c r="A212" s="32" t="s">
        <v>40</v>
      </c>
      <c r="B212" s="39" t="s">
        <v>419</v>
      </c>
      <c r="C212" s="39" t="s">
        <v>20</v>
      </c>
      <c r="D212" s="39" t="s">
        <v>420</v>
      </c>
      <c r="E212" s="39" t="s">
        <v>417</v>
      </c>
      <c r="F212" s="39" t="s">
        <v>418</v>
      </c>
    </row>
    <row r="213" spans="1:6" s="41" customFormat="1">
      <c r="A213" s="39" t="s">
        <v>42</v>
      </c>
      <c r="B213" s="67" t="s">
        <v>421</v>
      </c>
      <c r="C213" s="67" t="s">
        <v>20</v>
      </c>
      <c r="D213" s="67" t="s">
        <v>422</v>
      </c>
      <c r="E213" s="67" t="s">
        <v>417</v>
      </c>
      <c r="F213" s="627" t="s">
        <v>423</v>
      </c>
    </row>
    <row r="214" spans="1:6" s="41" customFormat="1">
      <c r="A214" s="39" t="s">
        <v>43</v>
      </c>
      <c r="B214" s="67" t="s">
        <v>424</v>
      </c>
      <c r="C214" s="67" t="s">
        <v>20</v>
      </c>
      <c r="D214" s="67" t="s">
        <v>425</v>
      </c>
      <c r="E214" s="67" t="s">
        <v>417</v>
      </c>
      <c r="F214" s="627" t="s">
        <v>423</v>
      </c>
    </row>
    <row r="215" spans="1:6" s="31" customFormat="1">
      <c r="A215" s="66" t="s">
        <v>98</v>
      </c>
      <c r="B215" s="28"/>
      <c r="C215" s="29"/>
      <c r="D215" s="29"/>
      <c r="E215" s="29"/>
      <c r="F215" s="30"/>
    </row>
    <row r="216" spans="1:6">
      <c r="A216" s="32" t="s">
        <v>36</v>
      </c>
      <c r="B216" s="54" t="s">
        <v>1233</v>
      </c>
      <c r="C216" s="638" t="s">
        <v>1215</v>
      </c>
      <c r="D216" s="654" t="s">
        <v>1234</v>
      </c>
      <c r="E216" s="54" t="s">
        <v>1217</v>
      </c>
      <c r="F216" s="57" t="s">
        <v>1235</v>
      </c>
    </row>
    <row r="217" spans="1:6">
      <c r="A217" s="32" t="s">
        <v>37</v>
      </c>
      <c r="B217" s="54" t="s">
        <v>1236</v>
      </c>
      <c r="C217" s="638" t="s">
        <v>1215</v>
      </c>
      <c r="D217" s="654" t="s">
        <v>1237</v>
      </c>
      <c r="E217" s="54" t="s">
        <v>1217</v>
      </c>
      <c r="F217" s="57" t="s">
        <v>1238</v>
      </c>
    </row>
    <row r="218" spans="1:6">
      <c r="A218" s="32" t="s">
        <v>38</v>
      </c>
      <c r="B218" s="40" t="s">
        <v>2235</v>
      </c>
      <c r="C218" s="40" t="s">
        <v>177</v>
      </c>
      <c r="D218" s="40" t="s">
        <v>256</v>
      </c>
      <c r="E218" s="79" t="s">
        <v>181</v>
      </c>
      <c r="F218" s="78" t="s">
        <v>257</v>
      </c>
    </row>
    <row r="219" spans="1:6">
      <c r="A219" s="32" t="s">
        <v>39</v>
      </c>
      <c r="B219" s="40" t="s">
        <v>2236</v>
      </c>
      <c r="C219" s="40" t="s">
        <v>177</v>
      </c>
      <c r="D219" s="40" t="s">
        <v>256</v>
      </c>
      <c r="E219" s="79" t="s">
        <v>181</v>
      </c>
      <c r="F219" s="78" t="s">
        <v>257</v>
      </c>
    </row>
    <row r="220" spans="1:6">
      <c r="A220" s="148" t="s">
        <v>73</v>
      </c>
      <c r="B220" s="8"/>
      <c r="C220" s="8"/>
      <c r="D220" s="8"/>
      <c r="E220" s="37"/>
      <c r="F220" s="32"/>
    </row>
    <row r="221" spans="1:6">
      <c r="A221" s="32" t="s">
        <v>41</v>
      </c>
      <c r="B221" s="82" t="s">
        <v>2186</v>
      </c>
      <c r="C221" s="88" t="s">
        <v>2170</v>
      </c>
      <c r="D221" s="82" t="s">
        <v>2202</v>
      </c>
      <c r="E221" s="82" t="s">
        <v>2174</v>
      </c>
      <c r="F221" s="82" t="s">
        <v>2204</v>
      </c>
    </row>
    <row r="222" spans="1:6">
      <c r="A222" s="32" t="s">
        <v>40</v>
      </c>
      <c r="B222" s="82" t="s">
        <v>2200</v>
      </c>
      <c r="C222" s="88" t="s">
        <v>2170</v>
      </c>
      <c r="D222" s="82" t="s">
        <v>2203</v>
      </c>
      <c r="E222" s="82" t="s">
        <v>2174</v>
      </c>
      <c r="F222" s="82" t="s">
        <v>2205</v>
      </c>
    </row>
    <row r="223" spans="1:6" s="41" customFormat="1">
      <c r="A223" s="39" t="s">
        <v>42</v>
      </c>
      <c r="B223" s="82" t="s">
        <v>2186</v>
      </c>
      <c r="C223" s="628" t="s">
        <v>2172</v>
      </c>
      <c r="D223" s="82" t="s">
        <v>2202</v>
      </c>
      <c r="E223" s="82" t="s">
        <v>2174</v>
      </c>
      <c r="F223" s="82" t="s">
        <v>2204</v>
      </c>
    </row>
    <row r="224" spans="1:6" s="41" customFormat="1">
      <c r="A224" s="39" t="s">
        <v>43</v>
      </c>
      <c r="B224" s="82" t="s">
        <v>2200</v>
      </c>
      <c r="C224" s="628" t="s">
        <v>2172</v>
      </c>
      <c r="D224" s="82" t="s">
        <v>2203</v>
      </c>
      <c r="E224" s="82" t="s">
        <v>2174</v>
      </c>
      <c r="F224" s="82" t="s">
        <v>2205</v>
      </c>
    </row>
    <row r="225" spans="1:6" s="31" customFormat="1">
      <c r="A225" s="66" t="s">
        <v>99</v>
      </c>
      <c r="B225" s="65"/>
      <c r="C225" s="65"/>
      <c r="D225" s="65"/>
      <c r="E225" s="65"/>
      <c r="F225" s="122"/>
    </row>
    <row r="226" spans="1:6" ht="15.4" customHeight="1">
      <c r="A226" s="32" t="s">
        <v>36</v>
      </c>
      <c r="B226" s="39" t="s">
        <v>2156</v>
      </c>
      <c r="C226" s="59" t="s">
        <v>2004</v>
      </c>
      <c r="D226" s="42"/>
      <c r="E226" s="44" t="s">
        <v>1434</v>
      </c>
      <c r="F226" s="59"/>
    </row>
    <row r="227" spans="1:6" ht="15.4" customHeight="1">
      <c r="A227" s="32" t="s">
        <v>37</v>
      </c>
      <c r="B227" s="39" t="s">
        <v>2156</v>
      </c>
      <c r="C227" s="59" t="s">
        <v>2004</v>
      </c>
      <c r="D227" s="42"/>
      <c r="E227" s="44" t="s">
        <v>1434</v>
      </c>
      <c r="F227" s="59"/>
    </row>
    <row r="228" spans="1:6" ht="15.4" customHeight="1">
      <c r="A228" s="32" t="s">
        <v>38</v>
      </c>
      <c r="B228" s="59" t="s">
        <v>2155</v>
      </c>
      <c r="C228" s="59" t="s">
        <v>2006</v>
      </c>
      <c r="D228" s="42"/>
      <c r="E228" s="67" t="s">
        <v>2007</v>
      </c>
      <c r="F228" s="32"/>
    </row>
    <row r="229" spans="1:6" ht="15.4" customHeight="1">
      <c r="A229" s="32" t="s">
        <v>39</v>
      </c>
      <c r="B229" s="59" t="s">
        <v>2155</v>
      </c>
      <c r="C229" s="59" t="s">
        <v>2006</v>
      </c>
      <c r="D229" s="42"/>
      <c r="E229" s="67" t="s">
        <v>2007</v>
      </c>
      <c r="F229" s="32"/>
    </row>
    <row r="230" spans="1:6" ht="15.6" customHeight="1">
      <c r="A230" s="148" t="s">
        <v>73</v>
      </c>
      <c r="B230" s="127"/>
      <c r="C230" s="127"/>
      <c r="D230" s="127"/>
      <c r="E230" s="67"/>
      <c r="F230" s="32"/>
    </row>
    <row r="231" spans="1:6" ht="15.6" customHeight="1">
      <c r="A231" s="32" t="s">
        <v>41</v>
      </c>
      <c r="B231" s="175" t="s">
        <v>2269</v>
      </c>
      <c r="C231" s="163" t="s">
        <v>2179</v>
      </c>
      <c r="D231" s="176" t="s">
        <v>2187</v>
      </c>
      <c r="E231" s="121" t="s">
        <v>2189</v>
      </c>
      <c r="F231" s="176" t="s">
        <v>2190</v>
      </c>
    </row>
    <row r="232" spans="1:6" ht="15.6" customHeight="1">
      <c r="A232" s="32" t="s">
        <v>40</v>
      </c>
      <c r="B232" s="175" t="s">
        <v>2270</v>
      </c>
      <c r="C232" s="163" t="s">
        <v>2179</v>
      </c>
      <c r="D232" s="176" t="s">
        <v>2188</v>
      </c>
      <c r="E232" s="121" t="s">
        <v>2189</v>
      </c>
      <c r="F232" s="176" t="s">
        <v>2190</v>
      </c>
    </row>
    <row r="233" spans="1:6" s="41" customFormat="1" ht="15.6" customHeight="1">
      <c r="A233" s="39" t="s">
        <v>42</v>
      </c>
      <c r="B233" s="175" t="s">
        <v>2269</v>
      </c>
      <c r="C233" s="163" t="s">
        <v>2180</v>
      </c>
      <c r="D233" s="176" t="s">
        <v>2187</v>
      </c>
      <c r="E233" s="121" t="s">
        <v>2189</v>
      </c>
      <c r="F233" s="176" t="s">
        <v>2190</v>
      </c>
    </row>
    <row r="234" spans="1:6" s="41" customFormat="1" ht="15.6" customHeight="1">
      <c r="A234" s="39" t="s">
        <v>43</v>
      </c>
      <c r="B234" s="175" t="s">
        <v>2270</v>
      </c>
      <c r="C234" s="163" t="s">
        <v>2180</v>
      </c>
      <c r="D234" s="176" t="s">
        <v>2188</v>
      </c>
      <c r="E234" s="121" t="s">
        <v>2189</v>
      </c>
      <c r="F234" s="176" t="s">
        <v>2190</v>
      </c>
    </row>
    <row r="235" spans="1:6" s="31" customFormat="1">
      <c r="A235" s="66" t="s">
        <v>100</v>
      </c>
      <c r="B235" s="28"/>
      <c r="C235" s="29"/>
      <c r="D235" s="29"/>
      <c r="E235" s="29"/>
      <c r="F235" s="30"/>
    </row>
    <row r="236" spans="1:6">
      <c r="A236" s="32" t="s">
        <v>36</v>
      </c>
      <c r="B236" s="33" t="s">
        <v>2140</v>
      </c>
      <c r="C236" s="164" t="s">
        <v>2104</v>
      </c>
      <c r="D236" s="59"/>
      <c r="E236" s="59"/>
      <c r="F236" s="59"/>
    </row>
    <row r="237" spans="1:6">
      <c r="A237" s="32" t="s">
        <v>37</v>
      </c>
      <c r="B237" s="33" t="s">
        <v>2140</v>
      </c>
      <c r="C237" s="164" t="s">
        <v>2104</v>
      </c>
      <c r="D237" s="59"/>
      <c r="E237" s="59"/>
      <c r="F237" s="59"/>
    </row>
    <row r="238" spans="1:6">
      <c r="A238" s="32" t="s">
        <v>38</v>
      </c>
      <c r="B238" s="59" t="s">
        <v>2144</v>
      </c>
      <c r="C238" s="59" t="s">
        <v>2102</v>
      </c>
      <c r="D238" s="59"/>
      <c r="E238" s="59"/>
      <c r="F238" s="59"/>
    </row>
    <row r="239" spans="1:6">
      <c r="A239" s="32" t="s">
        <v>39</v>
      </c>
      <c r="B239" s="59" t="s">
        <v>2144</v>
      </c>
      <c r="C239" s="59" t="s">
        <v>2102</v>
      </c>
      <c r="D239" s="42"/>
      <c r="E239" s="83"/>
      <c r="F239" s="42"/>
    </row>
    <row r="240" spans="1:6">
      <c r="A240" s="148" t="s">
        <v>73</v>
      </c>
      <c r="D240" s="127"/>
      <c r="E240" s="37"/>
      <c r="F240" s="32"/>
    </row>
    <row r="241" spans="1:6">
      <c r="A241" s="32" t="s">
        <v>41</v>
      </c>
      <c r="B241" s="33" t="s">
        <v>2143</v>
      </c>
      <c r="C241" s="164" t="s">
        <v>2100</v>
      </c>
      <c r="D241" s="59"/>
      <c r="E241" s="59"/>
      <c r="F241" s="84"/>
    </row>
    <row r="242" spans="1:6">
      <c r="A242" s="32" t="s">
        <v>40</v>
      </c>
      <c r="B242" s="59" t="s">
        <v>2143</v>
      </c>
      <c r="C242" s="59" t="s">
        <v>2100</v>
      </c>
      <c r="D242" s="59"/>
      <c r="E242" s="59"/>
      <c r="F242" s="84"/>
    </row>
    <row r="243" spans="1:6" s="41" customFormat="1">
      <c r="A243" s="39" t="s">
        <v>42</v>
      </c>
      <c r="B243" s="39"/>
      <c r="C243" s="59"/>
      <c r="D243" s="44"/>
      <c r="E243" s="44"/>
      <c r="F243" s="84"/>
    </row>
    <row r="244" spans="1:6" s="41" customFormat="1">
      <c r="A244" s="39" t="s">
        <v>43</v>
      </c>
      <c r="B244" s="39"/>
      <c r="C244" s="59"/>
      <c r="D244" s="44"/>
      <c r="E244" s="44"/>
      <c r="F244" s="84"/>
    </row>
    <row r="245" spans="1:6" s="2" customFormat="1">
      <c r="A245" s="113" t="s">
        <v>17</v>
      </c>
      <c r="B245" s="113"/>
      <c r="C245" s="113"/>
      <c r="D245" s="113"/>
      <c r="E245" s="113"/>
      <c r="F245" s="7"/>
    </row>
    <row r="246" spans="1:6" s="27" customFormat="1">
      <c r="A246" s="24" t="s">
        <v>3</v>
      </c>
      <c r="B246" s="25"/>
      <c r="C246" s="24"/>
      <c r="D246" s="25"/>
      <c r="E246" s="26"/>
      <c r="F246" s="24"/>
    </row>
    <row r="247" spans="1:6" s="31" customFormat="1">
      <c r="A247" s="66" t="s">
        <v>101</v>
      </c>
      <c r="B247" s="28"/>
      <c r="C247" s="29"/>
      <c r="D247" s="29"/>
      <c r="E247" s="29"/>
      <c r="F247" s="30"/>
    </row>
    <row r="248" spans="1:6">
      <c r="A248" s="32" t="s">
        <v>36</v>
      </c>
      <c r="B248" s="173" t="s">
        <v>1551</v>
      </c>
      <c r="C248" s="173" t="s">
        <v>1</v>
      </c>
      <c r="D248" s="118" t="s">
        <v>1552</v>
      </c>
      <c r="E248" s="162" t="s">
        <v>1451</v>
      </c>
      <c r="F248" s="118" t="s">
        <v>1553</v>
      </c>
    </row>
    <row r="249" spans="1:6">
      <c r="A249" s="32" t="s">
        <v>37</v>
      </c>
      <c r="B249" s="173" t="s">
        <v>1554</v>
      </c>
      <c r="C249" s="173" t="s">
        <v>1</v>
      </c>
      <c r="D249" s="118" t="s">
        <v>1555</v>
      </c>
      <c r="E249" s="162" t="s">
        <v>1451</v>
      </c>
      <c r="F249" s="118" t="s">
        <v>1556</v>
      </c>
    </row>
    <row r="250" spans="1:6" ht="12.95" customHeight="1">
      <c r="A250" s="32" t="s">
        <v>38</v>
      </c>
      <c r="B250" s="59"/>
      <c r="C250" s="59"/>
      <c r="D250" s="59"/>
      <c r="E250" s="59"/>
      <c r="F250" s="42"/>
    </row>
    <row r="251" spans="1:6">
      <c r="A251" s="32" t="s">
        <v>39</v>
      </c>
      <c r="B251" s="59"/>
      <c r="C251" s="59"/>
      <c r="D251" s="59"/>
      <c r="E251" s="59"/>
      <c r="F251" s="42"/>
    </row>
    <row r="252" spans="1:6">
      <c r="A252" s="148" t="s">
        <v>73</v>
      </c>
      <c r="B252" s="8" t="s">
        <v>1332</v>
      </c>
      <c r="C252" s="8" t="s">
        <v>5</v>
      </c>
      <c r="D252" s="8" t="s">
        <v>1333</v>
      </c>
      <c r="E252" s="37" t="s">
        <v>1277</v>
      </c>
      <c r="F252" s="32" t="s">
        <v>1334</v>
      </c>
    </row>
    <row r="253" spans="1:6">
      <c r="A253" s="32" t="s">
        <v>41</v>
      </c>
      <c r="B253" s="59" t="s">
        <v>1335</v>
      </c>
      <c r="C253" s="59" t="s">
        <v>5</v>
      </c>
      <c r="D253" s="59" t="s">
        <v>1336</v>
      </c>
      <c r="E253" s="59" t="s">
        <v>1277</v>
      </c>
      <c r="F253" s="59" t="s">
        <v>1337</v>
      </c>
    </row>
    <row r="254" spans="1:6">
      <c r="A254" s="32" t="s">
        <v>40</v>
      </c>
      <c r="B254" s="59" t="s">
        <v>1338</v>
      </c>
      <c r="C254" s="59" t="s">
        <v>5</v>
      </c>
      <c r="D254" s="59" t="s">
        <v>1339</v>
      </c>
      <c r="E254" s="59" t="s">
        <v>1277</v>
      </c>
      <c r="F254" s="59" t="s">
        <v>1340</v>
      </c>
    </row>
    <row r="255" spans="1:6" s="41" customFormat="1">
      <c r="A255" s="39" t="s">
        <v>42</v>
      </c>
      <c r="B255" s="54" t="s">
        <v>1242</v>
      </c>
      <c r="C255" s="639" t="s">
        <v>1215</v>
      </c>
      <c r="D255" s="640" t="s">
        <v>1243</v>
      </c>
      <c r="E255" s="51" t="s">
        <v>1217</v>
      </c>
      <c r="F255" s="73" t="s">
        <v>1244</v>
      </c>
    </row>
    <row r="256" spans="1:6" s="41" customFormat="1">
      <c r="A256" s="39" t="s">
        <v>43</v>
      </c>
      <c r="B256" s="54" t="s">
        <v>1245</v>
      </c>
      <c r="C256" s="639" t="s">
        <v>1215</v>
      </c>
      <c r="D256" s="640" t="s">
        <v>1243</v>
      </c>
      <c r="E256" s="51" t="s">
        <v>1217</v>
      </c>
      <c r="F256" s="73" t="s">
        <v>1244</v>
      </c>
    </row>
    <row r="257" spans="1:6" s="31" customFormat="1">
      <c r="A257" s="66" t="s">
        <v>102</v>
      </c>
      <c r="B257" s="28"/>
      <c r="C257" s="29"/>
      <c r="D257" s="29"/>
      <c r="E257" s="29"/>
      <c r="F257" s="30"/>
    </row>
    <row r="258" spans="1:6">
      <c r="A258" s="32" t="s">
        <v>36</v>
      </c>
      <c r="B258" s="32"/>
      <c r="C258" s="32"/>
      <c r="D258" s="32"/>
      <c r="E258" s="32"/>
      <c r="F258" s="32"/>
    </row>
    <row r="259" spans="1:6">
      <c r="A259" s="32" t="s">
        <v>37</v>
      </c>
      <c r="B259" s="32"/>
      <c r="C259" s="32"/>
      <c r="D259" s="32"/>
      <c r="E259" s="32"/>
      <c r="F259" s="32"/>
    </row>
    <row r="260" spans="1:6" ht="12.95" customHeight="1">
      <c r="A260" s="32" t="s">
        <v>38</v>
      </c>
      <c r="B260" s="173" t="s">
        <v>1557</v>
      </c>
      <c r="C260" s="173" t="s">
        <v>1</v>
      </c>
      <c r="D260" s="118" t="s">
        <v>1558</v>
      </c>
      <c r="E260" s="179" t="s">
        <v>1457</v>
      </c>
      <c r="F260" s="118" t="s">
        <v>1559</v>
      </c>
    </row>
    <row r="261" spans="1:6">
      <c r="A261" s="32" t="s">
        <v>39</v>
      </c>
      <c r="B261" s="173" t="s">
        <v>1560</v>
      </c>
      <c r="C261" s="173" t="s">
        <v>1</v>
      </c>
      <c r="D261" s="118" t="s">
        <v>1561</v>
      </c>
      <c r="E261" s="179" t="s">
        <v>1457</v>
      </c>
      <c r="F261" s="118" t="s">
        <v>1562</v>
      </c>
    </row>
    <row r="262" spans="1:6">
      <c r="A262" s="148" t="s">
        <v>73</v>
      </c>
      <c r="B262" s="8"/>
      <c r="C262" s="8"/>
      <c r="D262" s="8"/>
      <c r="E262" s="37"/>
      <c r="F262" s="32"/>
    </row>
    <row r="263" spans="1:6">
      <c r="A263" s="32" t="s">
        <v>41</v>
      </c>
      <c r="B263" s="59" t="s">
        <v>429</v>
      </c>
      <c r="C263" s="59" t="s">
        <v>20</v>
      </c>
      <c r="D263" s="59" t="s">
        <v>430</v>
      </c>
      <c r="E263" s="59" t="s">
        <v>417</v>
      </c>
      <c r="F263" s="59" t="s">
        <v>431</v>
      </c>
    </row>
    <row r="264" spans="1:6">
      <c r="A264" s="32" t="s">
        <v>40</v>
      </c>
      <c r="B264" s="59" t="s">
        <v>432</v>
      </c>
      <c r="C264" s="59" t="s">
        <v>20</v>
      </c>
      <c r="D264" s="59" t="s">
        <v>433</v>
      </c>
      <c r="E264" s="59" t="s">
        <v>417</v>
      </c>
      <c r="F264" s="59" t="s">
        <v>434</v>
      </c>
    </row>
    <row r="265" spans="1:6" s="41" customFormat="1">
      <c r="A265" s="39" t="s">
        <v>42</v>
      </c>
      <c r="B265" s="59"/>
      <c r="C265" s="59"/>
      <c r="D265" s="59"/>
      <c r="E265" s="126"/>
      <c r="F265" s="157"/>
    </row>
    <row r="266" spans="1:6" s="41" customFormat="1">
      <c r="A266" s="39" t="s">
        <v>43</v>
      </c>
      <c r="B266" s="59"/>
      <c r="C266" s="59"/>
      <c r="D266" s="59"/>
      <c r="E266" s="126"/>
      <c r="F266" s="157"/>
    </row>
    <row r="267" spans="1:6" s="31" customFormat="1">
      <c r="A267" s="66" t="s">
        <v>103</v>
      </c>
      <c r="B267" s="28"/>
      <c r="C267" s="29"/>
      <c r="D267" s="29"/>
      <c r="E267" s="29"/>
      <c r="F267" s="30"/>
    </row>
    <row r="268" spans="1:6">
      <c r="A268" s="32" t="s">
        <v>36</v>
      </c>
      <c r="B268" s="70" t="s">
        <v>2231</v>
      </c>
      <c r="C268" s="70" t="s">
        <v>1215</v>
      </c>
      <c r="D268" s="641" t="s">
        <v>1240</v>
      </c>
      <c r="E268" s="79" t="s">
        <v>1217</v>
      </c>
      <c r="F268" s="42" t="s">
        <v>1241</v>
      </c>
    </row>
    <row r="269" spans="1:6">
      <c r="A269" s="32" t="s">
        <v>37</v>
      </c>
      <c r="B269" s="70" t="s">
        <v>2232</v>
      </c>
      <c r="C269" s="70" t="s">
        <v>1215</v>
      </c>
      <c r="D269" s="641" t="s">
        <v>1240</v>
      </c>
      <c r="E269" s="79" t="s">
        <v>1217</v>
      </c>
      <c r="F269" s="42" t="s">
        <v>1241</v>
      </c>
    </row>
    <row r="270" spans="1:6">
      <c r="A270" s="32" t="s">
        <v>38</v>
      </c>
      <c r="B270" s="67" t="s">
        <v>258</v>
      </c>
      <c r="C270" s="67" t="s">
        <v>177</v>
      </c>
      <c r="D270" s="67" t="s">
        <v>259</v>
      </c>
      <c r="E270" s="67" t="s">
        <v>181</v>
      </c>
      <c r="F270" s="67" t="s">
        <v>260</v>
      </c>
    </row>
    <row r="271" spans="1:6">
      <c r="A271" s="32" t="s">
        <v>39</v>
      </c>
      <c r="B271" s="67" t="s">
        <v>261</v>
      </c>
      <c r="C271" s="67" t="s">
        <v>177</v>
      </c>
      <c r="D271" s="67" t="s">
        <v>259</v>
      </c>
      <c r="E271" s="67" t="s">
        <v>181</v>
      </c>
      <c r="F271" s="67" t="s">
        <v>260</v>
      </c>
    </row>
    <row r="272" spans="1:6">
      <c r="A272" s="148" t="s">
        <v>73</v>
      </c>
      <c r="B272" s="8"/>
      <c r="C272" s="59"/>
      <c r="D272" s="8"/>
      <c r="E272" s="37"/>
      <c r="F272" s="32"/>
    </row>
    <row r="273" spans="1:6">
      <c r="A273" s="32" t="s">
        <v>41</v>
      </c>
      <c r="B273" s="82" t="s">
        <v>2201</v>
      </c>
      <c r="C273" s="82" t="s">
        <v>2170</v>
      </c>
      <c r="D273" s="82" t="s">
        <v>2207</v>
      </c>
      <c r="E273" s="82" t="s">
        <v>2174</v>
      </c>
      <c r="F273" s="82" t="s">
        <v>2209</v>
      </c>
    </row>
    <row r="274" spans="1:6">
      <c r="A274" s="32" t="s">
        <v>40</v>
      </c>
      <c r="B274" s="82" t="s">
        <v>2206</v>
      </c>
      <c r="C274" s="82" t="s">
        <v>2170</v>
      </c>
      <c r="D274" s="82" t="s">
        <v>2208</v>
      </c>
      <c r="E274" s="82" t="s">
        <v>2174</v>
      </c>
      <c r="F274" s="82" t="s">
        <v>2210</v>
      </c>
    </row>
    <row r="275" spans="1:6" s="41" customFormat="1">
      <c r="A275" s="39" t="s">
        <v>42</v>
      </c>
      <c r="B275" s="82" t="s">
        <v>2201</v>
      </c>
      <c r="C275" s="82" t="s">
        <v>2172</v>
      </c>
      <c r="D275" s="82" t="s">
        <v>2207</v>
      </c>
      <c r="E275" s="82" t="s">
        <v>2174</v>
      </c>
      <c r="F275" s="82" t="s">
        <v>2209</v>
      </c>
    </row>
    <row r="276" spans="1:6" s="41" customFormat="1">
      <c r="A276" s="39" t="s">
        <v>43</v>
      </c>
      <c r="B276" s="82" t="s">
        <v>2206</v>
      </c>
      <c r="C276" s="82" t="s">
        <v>2172</v>
      </c>
      <c r="D276" s="82" t="s">
        <v>2208</v>
      </c>
      <c r="E276" s="82" t="s">
        <v>2174</v>
      </c>
      <c r="F276" s="82" t="s">
        <v>2210</v>
      </c>
    </row>
    <row r="277" spans="1:6" s="31" customFormat="1">
      <c r="A277" s="66" t="s">
        <v>104</v>
      </c>
      <c r="B277" s="65"/>
      <c r="C277" s="65"/>
      <c r="D277" s="65"/>
      <c r="E277" s="65"/>
      <c r="F277" s="122"/>
    </row>
    <row r="278" spans="1:6" ht="15.4" customHeight="1">
      <c r="A278" s="32" t="s">
        <v>36</v>
      </c>
      <c r="B278" s="39" t="s">
        <v>2156</v>
      </c>
      <c r="C278" s="59" t="s">
        <v>2004</v>
      </c>
      <c r="D278" s="42"/>
      <c r="E278" s="44" t="s">
        <v>1434</v>
      </c>
      <c r="F278" s="32"/>
    </row>
    <row r="279" spans="1:6" ht="15.4" customHeight="1">
      <c r="A279" s="32" t="s">
        <v>37</v>
      </c>
      <c r="B279" s="39" t="s">
        <v>2156</v>
      </c>
      <c r="C279" s="59" t="s">
        <v>2004</v>
      </c>
      <c r="D279" s="42"/>
      <c r="E279" s="44" t="s">
        <v>1434</v>
      </c>
      <c r="F279" s="32"/>
    </row>
    <row r="280" spans="1:6" ht="15.4" customHeight="1">
      <c r="A280" s="32" t="s">
        <v>38</v>
      </c>
      <c r="B280" s="59" t="s">
        <v>2155</v>
      </c>
      <c r="C280" s="59" t="s">
        <v>2006</v>
      </c>
      <c r="D280" s="42"/>
      <c r="E280" s="67" t="s">
        <v>2007</v>
      </c>
      <c r="F280" s="32"/>
    </row>
    <row r="281" spans="1:6" ht="15.4" customHeight="1">
      <c r="A281" s="32" t="s">
        <v>39</v>
      </c>
      <c r="B281" s="59" t="s">
        <v>2155</v>
      </c>
      <c r="C281" s="59" t="s">
        <v>2006</v>
      </c>
      <c r="D281" s="42"/>
      <c r="E281" s="67" t="s">
        <v>2007</v>
      </c>
      <c r="F281" s="32"/>
    </row>
    <row r="282" spans="1:6" ht="15.6" customHeight="1">
      <c r="A282" s="148" t="s">
        <v>73</v>
      </c>
      <c r="B282" s="128"/>
      <c r="C282" s="128"/>
      <c r="D282" s="177"/>
      <c r="E282" s="67"/>
      <c r="F282" s="32"/>
    </row>
    <row r="283" spans="1:6" ht="15.6" customHeight="1">
      <c r="A283" s="32" t="s">
        <v>41</v>
      </c>
      <c r="B283" s="175" t="s">
        <v>1563</v>
      </c>
      <c r="C283" s="163" t="s">
        <v>2226</v>
      </c>
      <c r="D283" s="176" t="s">
        <v>1564</v>
      </c>
      <c r="E283" s="121" t="s">
        <v>1447</v>
      </c>
      <c r="F283" s="176" t="s">
        <v>1565</v>
      </c>
    </row>
    <row r="284" spans="1:6" ht="15.6" customHeight="1">
      <c r="A284" s="32" t="s">
        <v>40</v>
      </c>
      <c r="B284" s="175" t="s">
        <v>1563</v>
      </c>
      <c r="C284" s="163" t="s">
        <v>2226</v>
      </c>
      <c r="D284" s="176" t="s">
        <v>1564</v>
      </c>
      <c r="E284" s="121" t="s">
        <v>1447</v>
      </c>
      <c r="F284" s="176" t="s">
        <v>1565</v>
      </c>
    </row>
    <row r="285" spans="1:6" s="41" customFormat="1" ht="15.6" customHeight="1">
      <c r="A285" s="39" t="s">
        <v>42</v>
      </c>
      <c r="B285" s="175" t="s">
        <v>1563</v>
      </c>
      <c r="C285" s="163" t="s">
        <v>2227</v>
      </c>
      <c r="D285" s="176" t="s">
        <v>1564</v>
      </c>
      <c r="E285" s="121" t="s">
        <v>1447</v>
      </c>
      <c r="F285" s="176" t="s">
        <v>1565</v>
      </c>
    </row>
    <row r="286" spans="1:6" s="41" customFormat="1" ht="15.6" customHeight="1">
      <c r="A286" s="39" t="s">
        <v>43</v>
      </c>
      <c r="B286" s="175" t="s">
        <v>1563</v>
      </c>
      <c r="C286" s="163" t="s">
        <v>2227</v>
      </c>
      <c r="D286" s="176" t="s">
        <v>1564</v>
      </c>
      <c r="E286" s="121" t="s">
        <v>1447</v>
      </c>
      <c r="F286" s="176" t="s">
        <v>1565</v>
      </c>
    </row>
    <row r="287" spans="1:6" s="31" customFormat="1">
      <c r="A287" s="66" t="s">
        <v>105</v>
      </c>
      <c r="B287" s="65"/>
      <c r="C287" s="65"/>
      <c r="D287" s="65"/>
      <c r="E287" s="65"/>
      <c r="F287" s="122"/>
    </row>
    <row r="288" spans="1:6" ht="15.4" customHeight="1">
      <c r="A288" s="32" t="s">
        <v>36</v>
      </c>
      <c r="B288" s="33" t="s">
        <v>2140</v>
      </c>
      <c r="C288" s="164" t="s">
        <v>2104</v>
      </c>
      <c r="D288" s="82"/>
      <c r="E288" s="82"/>
      <c r="F288" s="82"/>
    </row>
    <row r="289" spans="1:6" ht="15.4" customHeight="1">
      <c r="A289" s="32" t="s">
        <v>37</v>
      </c>
      <c r="B289" s="33" t="s">
        <v>2140</v>
      </c>
      <c r="C289" s="164" t="s">
        <v>2104</v>
      </c>
      <c r="D289" s="82"/>
      <c r="E289" s="82"/>
      <c r="F289" s="82"/>
    </row>
    <row r="290" spans="1:6" ht="15.4" customHeight="1">
      <c r="A290" s="32" t="s">
        <v>38</v>
      </c>
      <c r="B290" s="59" t="s">
        <v>2144</v>
      </c>
      <c r="C290" s="59" t="s">
        <v>2102</v>
      </c>
      <c r="D290" s="82"/>
      <c r="E290" s="82"/>
      <c r="F290" s="82"/>
    </row>
    <row r="291" spans="1:6" ht="15.4" customHeight="1">
      <c r="A291" s="32" t="s">
        <v>39</v>
      </c>
      <c r="B291" s="59" t="s">
        <v>2144</v>
      </c>
      <c r="C291" s="59" t="s">
        <v>2102</v>
      </c>
      <c r="D291" s="82"/>
      <c r="E291" s="82"/>
      <c r="F291" s="82"/>
    </row>
    <row r="292" spans="1:6" ht="15.6" customHeight="1">
      <c r="A292" s="148" t="s">
        <v>73</v>
      </c>
      <c r="D292" s="82"/>
      <c r="E292" s="82"/>
      <c r="F292" s="82"/>
    </row>
    <row r="293" spans="1:6" ht="15.6" customHeight="1">
      <c r="A293" s="32" t="s">
        <v>41</v>
      </c>
      <c r="B293" s="33" t="s">
        <v>2143</v>
      </c>
      <c r="C293" s="164" t="s">
        <v>2100</v>
      </c>
      <c r="D293" s="59"/>
      <c r="E293" s="59"/>
      <c r="F293" s="59"/>
    </row>
    <row r="294" spans="1:6" ht="15.6" customHeight="1">
      <c r="A294" s="32" t="s">
        <v>40</v>
      </c>
      <c r="B294" s="59" t="s">
        <v>2143</v>
      </c>
      <c r="C294" s="59" t="s">
        <v>2100</v>
      </c>
      <c r="D294" s="59"/>
      <c r="E294" s="59"/>
      <c r="F294" s="59"/>
    </row>
    <row r="295" spans="1:6" s="41" customFormat="1" ht="15.6" customHeight="1">
      <c r="A295" s="39" t="s">
        <v>42</v>
      </c>
      <c r="B295" s="39"/>
      <c r="C295" s="59"/>
      <c r="D295" s="44"/>
      <c r="E295" s="44"/>
      <c r="F295" s="103"/>
    </row>
    <row r="296" spans="1:6" s="41" customFormat="1" ht="15.6" customHeight="1">
      <c r="A296" s="39" t="s">
        <v>43</v>
      </c>
      <c r="B296" s="39"/>
      <c r="C296" s="59"/>
      <c r="D296" s="44"/>
      <c r="E296" s="44"/>
      <c r="F296" s="103"/>
    </row>
    <row r="297" spans="1:6" s="2" customFormat="1">
      <c r="A297" s="113" t="s">
        <v>18</v>
      </c>
      <c r="B297" s="113"/>
      <c r="C297" s="113"/>
      <c r="D297" s="113"/>
      <c r="E297" s="113"/>
      <c r="F297" s="7"/>
    </row>
    <row r="298" spans="1:6" s="27" customFormat="1">
      <c r="A298" s="24" t="s">
        <v>3</v>
      </c>
      <c r="B298" s="25" t="s">
        <v>6</v>
      </c>
      <c r="C298" s="24" t="s">
        <v>7</v>
      </c>
      <c r="D298" s="25" t="s">
        <v>8</v>
      </c>
      <c r="E298" s="26" t="s">
        <v>4</v>
      </c>
      <c r="F298" s="24" t="s">
        <v>11</v>
      </c>
    </row>
    <row r="299" spans="1:6" s="31" customFormat="1">
      <c r="A299" s="66" t="s">
        <v>106</v>
      </c>
      <c r="B299" s="28"/>
      <c r="C299" s="29"/>
      <c r="D299" s="29"/>
      <c r="E299" s="29"/>
      <c r="F299" s="30"/>
    </row>
    <row r="300" spans="1:6">
      <c r="A300" s="32" t="s">
        <v>36</v>
      </c>
      <c r="B300" s="173" t="s">
        <v>1566</v>
      </c>
      <c r="C300" s="173" t="s">
        <v>1</v>
      </c>
      <c r="D300" s="118" t="s">
        <v>1567</v>
      </c>
      <c r="E300" s="162" t="s">
        <v>1434</v>
      </c>
      <c r="F300" s="118" t="s">
        <v>1568</v>
      </c>
    </row>
    <row r="301" spans="1:6">
      <c r="A301" s="32" t="s">
        <v>37</v>
      </c>
      <c r="B301" s="173" t="s">
        <v>1569</v>
      </c>
      <c r="C301" s="173" t="s">
        <v>1</v>
      </c>
      <c r="D301" s="118" t="s">
        <v>1570</v>
      </c>
      <c r="E301" s="162" t="s">
        <v>1434</v>
      </c>
      <c r="F301" s="118" t="s">
        <v>1571</v>
      </c>
    </row>
    <row r="302" spans="1:6">
      <c r="A302" s="32" t="s">
        <v>38</v>
      </c>
      <c r="B302" s="67" t="s">
        <v>1347</v>
      </c>
      <c r="C302" s="67" t="s">
        <v>5</v>
      </c>
      <c r="D302" s="67" t="s">
        <v>1348</v>
      </c>
      <c r="E302" s="67" t="s">
        <v>1277</v>
      </c>
      <c r="F302" s="49" t="s">
        <v>1349</v>
      </c>
    </row>
    <row r="303" spans="1:6">
      <c r="A303" s="32" t="s">
        <v>39</v>
      </c>
      <c r="B303" s="67" t="s">
        <v>1350</v>
      </c>
      <c r="C303" s="67" t="s">
        <v>5</v>
      </c>
      <c r="D303" s="67" t="s">
        <v>1351</v>
      </c>
      <c r="E303" s="67" t="s">
        <v>1277</v>
      </c>
      <c r="F303" s="49" t="s">
        <v>1352</v>
      </c>
    </row>
    <row r="304" spans="1:6">
      <c r="A304" s="148" t="s">
        <v>73</v>
      </c>
      <c r="B304" s="8"/>
      <c r="C304" s="8"/>
      <c r="D304" s="8"/>
      <c r="E304" s="37"/>
      <c r="F304" s="32"/>
    </row>
    <row r="305" spans="1:6">
      <c r="A305" s="32" t="s">
        <v>41</v>
      </c>
      <c r="B305" s="8"/>
      <c r="C305" s="8"/>
      <c r="D305" s="8"/>
      <c r="E305" s="8"/>
      <c r="F305" s="642"/>
    </row>
    <row r="306" spans="1:6">
      <c r="A306" s="32" t="s">
        <v>40</v>
      </c>
      <c r="B306" s="8"/>
      <c r="C306" s="8"/>
      <c r="D306" s="8"/>
      <c r="E306" s="8"/>
      <c r="F306" s="73"/>
    </row>
    <row r="307" spans="1:6" s="41" customFormat="1">
      <c r="A307" s="39" t="s">
        <v>42</v>
      </c>
      <c r="B307" s="54" t="s">
        <v>1246</v>
      </c>
      <c r="C307" s="639" t="s">
        <v>1215</v>
      </c>
      <c r="D307" s="643" t="s">
        <v>1247</v>
      </c>
      <c r="E307" s="644" t="s">
        <v>1217</v>
      </c>
      <c r="F307" s="157"/>
    </row>
    <row r="308" spans="1:6" s="41" customFormat="1">
      <c r="A308" s="39" t="s">
        <v>43</v>
      </c>
      <c r="B308" s="54" t="s">
        <v>1248</v>
      </c>
      <c r="C308" s="639" t="s">
        <v>1215</v>
      </c>
      <c r="D308" s="640" t="s">
        <v>1249</v>
      </c>
      <c r="E308" s="51" t="s">
        <v>1217</v>
      </c>
      <c r="F308" s="157"/>
    </row>
    <row r="309" spans="1:6" s="31" customFormat="1">
      <c r="A309" s="66" t="s">
        <v>107</v>
      </c>
      <c r="B309" s="28"/>
      <c r="C309" s="29"/>
      <c r="D309" s="29"/>
      <c r="E309" s="29"/>
      <c r="F309" s="30"/>
    </row>
    <row r="310" spans="1:6">
      <c r="A310" s="32" t="s">
        <v>36</v>
      </c>
      <c r="B310" s="59"/>
      <c r="C310" s="59"/>
      <c r="D310" s="59"/>
      <c r="E310" s="59"/>
      <c r="F310" s="59"/>
    </row>
    <row r="311" spans="1:6">
      <c r="A311" s="32" t="s">
        <v>37</v>
      </c>
      <c r="B311" s="59"/>
      <c r="C311" s="59"/>
      <c r="D311" s="59"/>
      <c r="E311" s="59"/>
      <c r="F311" s="59"/>
    </row>
    <row r="312" spans="1:6" ht="12.95" customHeight="1">
      <c r="A312" s="32" t="s">
        <v>38</v>
      </c>
      <c r="B312" s="173" t="s">
        <v>1572</v>
      </c>
      <c r="C312" s="173" t="s">
        <v>1</v>
      </c>
      <c r="D312" s="118" t="s">
        <v>1573</v>
      </c>
      <c r="E312" s="162" t="s">
        <v>1451</v>
      </c>
      <c r="F312" s="118" t="s">
        <v>1574</v>
      </c>
    </row>
    <row r="313" spans="1:6">
      <c r="A313" s="32" t="s">
        <v>39</v>
      </c>
      <c r="B313" s="173" t="s">
        <v>1575</v>
      </c>
      <c r="C313" s="173" t="s">
        <v>1</v>
      </c>
      <c r="D313" s="118" t="s">
        <v>1576</v>
      </c>
      <c r="E313" s="162" t="s">
        <v>1451</v>
      </c>
      <c r="F313" s="118" t="s">
        <v>1577</v>
      </c>
    </row>
    <row r="314" spans="1:6">
      <c r="A314" s="148" t="s">
        <v>73</v>
      </c>
    </row>
    <row r="315" spans="1:6">
      <c r="A315" s="32" t="s">
        <v>41</v>
      </c>
      <c r="B315" s="59" t="s">
        <v>438</v>
      </c>
      <c r="C315" s="59" t="s">
        <v>20</v>
      </c>
      <c r="D315" s="59" t="s">
        <v>439</v>
      </c>
      <c r="E315" s="59" t="s">
        <v>417</v>
      </c>
      <c r="F315" s="59" t="s">
        <v>440</v>
      </c>
    </row>
    <row r="316" spans="1:6">
      <c r="A316" s="32" t="s">
        <v>40</v>
      </c>
      <c r="B316" s="59" t="s">
        <v>441</v>
      </c>
      <c r="C316" s="59" t="s">
        <v>20</v>
      </c>
      <c r="D316" s="59" t="s">
        <v>442</v>
      </c>
      <c r="E316" s="59" t="s">
        <v>417</v>
      </c>
      <c r="F316" s="59" t="s">
        <v>440</v>
      </c>
    </row>
    <row r="317" spans="1:6" s="41" customFormat="1">
      <c r="A317" s="39" t="s">
        <v>42</v>
      </c>
      <c r="B317" s="59"/>
      <c r="C317" s="59"/>
      <c r="D317" s="59"/>
      <c r="E317" s="126"/>
      <c r="F317" s="157"/>
    </row>
    <row r="318" spans="1:6" s="41" customFormat="1">
      <c r="A318" s="39" t="s">
        <v>43</v>
      </c>
      <c r="B318" s="59"/>
      <c r="C318" s="59"/>
      <c r="D318" s="59"/>
      <c r="E318" s="126"/>
      <c r="F318" s="157"/>
    </row>
    <row r="319" spans="1:6" s="31" customFormat="1">
      <c r="A319" s="66" t="s">
        <v>108</v>
      </c>
      <c r="B319" s="28"/>
      <c r="C319" s="29"/>
      <c r="D319" s="29"/>
      <c r="E319" s="29"/>
      <c r="F319" s="30"/>
    </row>
    <row r="320" spans="1:6">
      <c r="A320" s="32" t="s">
        <v>36</v>
      </c>
      <c r="B320" s="70" t="s">
        <v>2233</v>
      </c>
      <c r="C320" s="645" t="s">
        <v>1215</v>
      </c>
      <c r="D320" s="641" t="s">
        <v>1256</v>
      </c>
      <c r="E320" s="79" t="s">
        <v>1217</v>
      </c>
      <c r="F320" s="42" t="s">
        <v>1257</v>
      </c>
    </row>
    <row r="321" spans="1:8">
      <c r="A321" s="32" t="s">
        <v>37</v>
      </c>
      <c r="B321" s="70" t="s">
        <v>2234</v>
      </c>
      <c r="C321" s="645" t="s">
        <v>1215</v>
      </c>
      <c r="D321" s="641" t="s">
        <v>1256</v>
      </c>
      <c r="E321" s="79" t="s">
        <v>1217</v>
      </c>
      <c r="F321" s="42" t="s">
        <v>1257</v>
      </c>
    </row>
    <row r="322" spans="1:8">
      <c r="A322" s="32" t="s">
        <v>38</v>
      </c>
      <c r="B322" s="40" t="s">
        <v>262</v>
      </c>
      <c r="C322" s="40" t="s">
        <v>177</v>
      </c>
      <c r="D322" s="40" t="s">
        <v>263</v>
      </c>
      <c r="E322" s="79" t="s">
        <v>181</v>
      </c>
      <c r="F322" s="78" t="s">
        <v>264</v>
      </c>
    </row>
    <row r="323" spans="1:8">
      <c r="A323" s="32" t="s">
        <v>39</v>
      </c>
      <c r="B323" s="40" t="s">
        <v>262</v>
      </c>
      <c r="C323" s="40" t="s">
        <v>177</v>
      </c>
      <c r="D323" s="40" t="s">
        <v>263</v>
      </c>
      <c r="E323" s="79" t="s">
        <v>181</v>
      </c>
      <c r="F323" s="78" t="s">
        <v>264</v>
      </c>
    </row>
    <row r="324" spans="1:8">
      <c r="A324" s="148" t="s">
        <v>73</v>
      </c>
      <c r="B324" s="8"/>
      <c r="C324" s="8"/>
      <c r="D324" s="8"/>
      <c r="E324" s="37"/>
      <c r="F324" s="32"/>
    </row>
    <row r="325" spans="1:8">
      <c r="A325" s="32" t="s">
        <v>41</v>
      </c>
      <c r="B325" s="82" t="s">
        <v>2211</v>
      </c>
      <c r="C325" s="82" t="s">
        <v>2170</v>
      </c>
      <c r="D325" s="82" t="s">
        <v>2213</v>
      </c>
      <c r="E325" s="82" t="s">
        <v>2174</v>
      </c>
      <c r="F325" s="82" t="s">
        <v>2215</v>
      </c>
    </row>
    <row r="326" spans="1:8">
      <c r="A326" s="32" t="s">
        <v>40</v>
      </c>
      <c r="B326" s="82" t="s">
        <v>2212</v>
      </c>
      <c r="C326" s="82" t="s">
        <v>2170</v>
      </c>
      <c r="D326" s="82" t="s">
        <v>2214</v>
      </c>
      <c r="E326" s="82" t="s">
        <v>2174</v>
      </c>
      <c r="F326" s="82" t="s">
        <v>2216</v>
      </c>
    </row>
    <row r="327" spans="1:8" s="41" customFormat="1">
      <c r="A327" s="39" t="s">
        <v>42</v>
      </c>
      <c r="B327" s="82" t="s">
        <v>2211</v>
      </c>
      <c r="C327" s="82" t="s">
        <v>2225</v>
      </c>
      <c r="D327" s="82" t="s">
        <v>2213</v>
      </c>
      <c r="E327" s="82" t="s">
        <v>2174</v>
      </c>
      <c r="F327" s="82" t="s">
        <v>2215</v>
      </c>
      <c r="G327" s="5"/>
      <c r="H327" s="5"/>
    </row>
    <row r="328" spans="1:8" s="41" customFormat="1">
      <c r="A328" s="39" t="s">
        <v>43</v>
      </c>
      <c r="B328" s="82" t="s">
        <v>2212</v>
      </c>
      <c r="C328" s="82" t="s">
        <v>2172</v>
      </c>
      <c r="D328" s="82" t="s">
        <v>2214</v>
      </c>
      <c r="E328" s="82" t="s">
        <v>2174</v>
      </c>
      <c r="F328" s="82" t="s">
        <v>2216</v>
      </c>
      <c r="G328" s="5"/>
      <c r="H328" s="5"/>
    </row>
    <row r="329" spans="1:8" s="31" customFormat="1">
      <c r="A329" s="66" t="s">
        <v>109</v>
      </c>
      <c r="B329" s="65"/>
      <c r="C329" s="65"/>
      <c r="D329" s="65"/>
      <c r="E329" s="65"/>
      <c r="F329" s="122"/>
    </row>
    <row r="330" spans="1:8" ht="15.4" customHeight="1">
      <c r="A330" s="32" t="s">
        <v>36</v>
      </c>
      <c r="B330" s="39" t="s">
        <v>2156</v>
      </c>
      <c r="C330" s="59" t="s">
        <v>2004</v>
      </c>
      <c r="D330" s="42"/>
      <c r="E330" s="44" t="s">
        <v>1434</v>
      </c>
      <c r="F330" s="32"/>
    </row>
    <row r="331" spans="1:8" ht="15.4" customHeight="1">
      <c r="A331" s="32" t="s">
        <v>37</v>
      </c>
      <c r="B331" s="39" t="s">
        <v>2156</v>
      </c>
      <c r="C331" s="59" t="s">
        <v>2004</v>
      </c>
      <c r="D331" s="42"/>
      <c r="E331" s="44" t="s">
        <v>1434</v>
      </c>
      <c r="F331" s="32"/>
    </row>
    <row r="332" spans="1:8" ht="15.4" customHeight="1">
      <c r="A332" s="32" t="s">
        <v>38</v>
      </c>
      <c r="B332" s="59" t="s">
        <v>2155</v>
      </c>
      <c r="C332" s="59" t="s">
        <v>2006</v>
      </c>
      <c r="D332" s="42"/>
      <c r="E332" s="67" t="s">
        <v>2007</v>
      </c>
      <c r="F332" s="32"/>
    </row>
    <row r="333" spans="1:8" ht="15.4" customHeight="1">
      <c r="A333" s="32" t="s">
        <v>39</v>
      </c>
      <c r="B333" s="59" t="s">
        <v>2155</v>
      </c>
      <c r="C333" s="59" t="s">
        <v>2006</v>
      </c>
      <c r="D333" s="42"/>
      <c r="E333" s="67" t="s">
        <v>2007</v>
      </c>
      <c r="F333" s="32"/>
    </row>
    <row r="334" spans="1:8" ht="15.6" customHeight="1">
      <c r="A334" s="148" t="s">
        <v>73</v>
      </c>
      <c r="B334" s="128"/>
      <c r="C334" s="128"/>
      <c r="D334" s="177"/>
      <c r="E334" s="67"/>
      <c r="F334" s="32"/>
    </row>
    <row r="335" spans="1:8" ht="15.6" customHeight="1">
      <c r="A335" s="32" t="s">
        <v>41</v>
      </c>
      <c r="B335" s="175" t="s">
        <v>1578</v>
      </c>
      <c r="C335" s="163" t="s">
        <v>2226</v>
      </c>
      <c r="D335" s="176" t="s">
        <v>1579</v>
      </c>
      <c r="E335" s="121" t="s">
        <v>1447</v>
      </c>
      <c r="F335" s="175" t="s">
        <v>1580</v>
      </c>
    </row>
    <row r="336" spans="1:8" ht="15.6" customHeight="1">
      <c r="A336" s="32" t="s">
        <v>40</v>
      </c>
      <c r="B336" s="175" t="s">
        <v>1578</v>
      </c>
      <c r="C336" s="163" t="s">
        <v>2226</v>
      </c>
      <c r="D336" s="176" t="s">
        <v>1579</v>
      </c>
      <c r="E336" s="121" t="s">
        <v>1447</v>
      </c>
      <c r="F336" s="175" t="s">
        <v>1580</v>
      </c>
    </row>
    <row r="337" spans="1:6" s="41" customFormat="1" ht="15.6" customHeight="1">
      <c r="A337" s="39" t="s">
        <v>42</v>
      </c>
      <c r="B337" s="175" t="s">
        <v>1578</v>
      </c>
      <c r="C337" s="163" t="s">
        <v>2227</v>
      </c>
      <c r="D337" s="176" t="s">
        <v>1579</v>
      </c>
      <c r="E337" s="121" t="s">
        <v>1447</v>
      </c>
      <c r="F337" s="175" t="s">
        <v>1580</v>
      </c>
    </row>
    <row r="338" spans="1:6" s="41" customFormat="1" ht="15.6" customHeight="1">
      <c r="A338" s="39" t="s">
        <v>43</v>
      </c>
      <c r="B338" s="175" t="s">
        <v>1578</v>
      </c>
      <c r="C338" s="163" t="s">
        <v>2227</v>
      </c>
      <c r="D338" s="176" t="s">
        <v>1579</v>
      </c>
      <c r="E338" s="121" t="s">
        <v>1447</v>
      </c>
      <c r="F338" s="175" t="s">
        <v>1580</v>
      </c>
    </row>
    <row r="339" spans="1:6" s="31" customFormat="1">
      <c r="A339" s="66" t="s">
        <v>110</v>
      </c>
      <c r="B339" s="65"/>
      <c r="C339" s="65"/>
      <c r="D339" s="65"/>
      <c r="E339" s="65"/>
      <c r="F339" s="122"/>
    </row>
    <row r="340" spans="1:6" ht="15.4" customHeight="1">
      <c r="A340" s="32" t="s">
        <v>36</v>
      </c>
      <c r="B340" s="33" t="s">
        <v>2140</v>
      </c>
      <c r="C340" s="164" t="s">
        <v>2104</v>
      </c>
      <c r="D340" s="59"/>
      <c r="E340" s="59"/>
      <c r="F340" s="59"/>
    </row>
    <row r="341" spans="1:6" ht="15.4" customHeight="1">
      <c r="A341" s="32" t="s">
        <v>37</v>
      </c>
      <c r="B341" s="33" t="s">
        <v>2140</v>
      </c>
      <c r="C341" s="164" t="s">
        <v>2104</v>
      </c>
      <c r="D341" s="59"/>
      <c r="E341" s="59"/>
      <c r="F341" s="32"/>
    </row>
    <row r="342" spans="1:6" ht="15.4" customHeight="1">
      <c r="A342" s="32" t="s">
        <v>38</v>
      </c>
      <c r="B342" s="59" t="s">
        <v>2144</v>
      </c>
      <c r="C342" s="59" t="s">
        <v>2102</v>
      </c>
      <c r="D342" s="44"/>
      <c r="E342" s="44"/>
      <c r="F342" s="32"/>
    </row>
    <row r="343" spans="1:6" ht="15.4" customHeight="1">
      <c r="A343" s="32" t="s">
        <v>39</v>
      </c>
      <c r="B343" s="59" t="s">
        <v>2144</v>
      </c>
      <c r="C343" s="59" t="s">
        <v>2102</v>
      </c>
      <c r="D343" s="44"/>
      <c r="E343" s="44"/>
      <c r="F343" s="32"/>
    </row>
    <row r="344" spans="1:6" ht="15.6" customHeight="1">
      <c r="A344" s="148" t="s">
        <v>73</v>
      </c>
      <c r="D344" s="177"/>
      <c r="E344" s="67"/>
      <c r="F344" s="32"/>
    </row>
    <row r="345" spans="1:6" ht="15.6" customHeight="1">
      <c r="A345" s="32" t="s">
        <v>41</v>
      </c>
      <c r="B345" s="33" t="s">
        <v>2143</v>
      </c>
      <c r="C345" s="164" t="s">
        <v>2100</v>
      </c>
      <c r="D345" s="82"/>
      <c r="E345" s="82"/>
      <c r="F345" s="82"/>
    </row>
    <row r="346" spans="1:6" ht="15.6" customHeight="1">
      <c r="A346" s="32" t="s">
        <v>40</v>
      </c>
      <c r="B346" s="59" t="s">
        <v>2143</v>
      </c>
      <c r="C346" s="59" t="s">
        <v>2100</v>
      </c>
      <c r="D346" s="82"/>
      <c r="E346" s="82"/>
      <c r="F346" s="82"/>
    </row>
    <row r="347" spans="1:6" s="41" customFormat="1" ht="15.6" customHeight="1">
      <c r="A347" s="39" t="s">
        <v>42</v>
      </c>
      <c r="B347" s="39"/>
      <c r="C347" s="59"/>
      <c r="D347" s="82"/>
      <c r="E347" s="82"/>
      <c r="F347" s="82"/>
    </row>
    <row r="348" spans="1:6" s="41" customFormat="1" ht="15.6" customHeight="1">
      <c r="A348" s="39" t="s">
        <v>43</v>
      </c>
      <c r="B348" s="39"/>
      <c r="C348" s="59"/>
      <c r="D348" s="82"/>
      <c r="E348" s="82"/>
      <c r="F348" s="82"/>
    </row>
    <row r="349" spans="1:6" s="2" customFormat="1">
      <c r="A349" s="113" t="s">
        <v>19</v>
      </c>
      <c r="B349" s="113"/>
      <c r="C349" s="113"/>
      <c r="D349" s="113"/>
      <c r="E349" s="113"/>
      <c r="F349" s="7"/>
    </row>
    <row r="350" spans="1:6" s="27" customFormat="1">
      <c r="A350" s="24" t="s">
        <v>3</v>
      </c>
      <c r="B350" s="25" t="s">
        <v>6</v>
      </c>
      <c r="C350" s="24" t="s">
        <v>7</v>
      </c>
      <c r="D350" s="25" t="s">
        <v>8</v>
      </c>
      <c r="E350" s="26" t="s">
        <v>4</v>
      </c>
      <c r="F350" s="24" t="s">
        <v>11</v>
      </c>
    </row>
    <row r="351" spans="1:6" s="31" customFormat="1">
      <c r="A351" s="66" t="s">
        <v>111</v>
      </c>
      <c r="B351" s="28"/>
      <c r="C351" s="29"/>
      <c r="D351" s="29"/>
      <c r="E351" s="29"/>
      <c r="F351" s="30"/>
    </row>
    <row r="352" spans="1:6">
      <c r="A352" s="32" t="s">
        <v>36</v>
      </c>
      <c r="B352" s="173" t="s">
        <v>1581</v>
      </c>
      <c r="C352" s="173" t="s">
        <v>1</v>
      </c>
      <c r="D352" s="124" t="s">
        <v>1582</v>
      </c>
      <c r="E352" s="162" t="s">
        <v>1451</v>
      </c>
      <c r="F352" s="118" t="s">
        <v>1583</v>
      </c>
    </row>
    <row r="353" spans="1:6">
      <c r="A353" s="32" t="s">
        <v>37</v>
      </c>
      <c r="B353" s="173" t="s">
        <v>1584</v>
      </c>
      <c r="C353" s="173" t="s">
        <v>1</v>
      </c>
      <c r="D353" s="124" t="s">
        <v>1585</v>
      </c>
      <c r="E353" s="162" t="s">
        <v>1451</v>
      </c>
      <c r="F353" s="174" t="s">
        <v>1586</v>
      </c>
    </row>
    <row r="354" spans="1:6" ht="12.95" customHeight="1">
      <c r="A354" s="32" t="s">
        <v>38</v>
      </c>
      <c r="B354" s="33" t="s">
        <v>265</v>
      </c>
      <c r="C354" s="33" t="s">
        <v>177</v>
      </c>
      <c r="D354" s="33" t="s">
        <v>266</v>
      </c>
      <c r="E354" s="51" t="s">
        <v>181</v>
      </c>
      <c r="F354" s="32" t="s">
        <v>267</v>
      </c>
    </row>
    <row r="355" spans="1:6">
      <c r="A355" s="32" t="s">
        <v>39</v>
      </c>
      <c r="B355" s="33" t="s">
        <v>268</v>
      </c>
      <c r="C355" s="33" t="s">
        <v>177</v>
      </c>
      <c r="D355" s="33" t="s">
        <v>266</v>
      </c>
      <c r="E355" s="51" t="s">
        <v>181</v>
      </c>
      <c r="F355" s="32" t="s">
        <v>267</v>
      </c>
    </row>
    <row r="356" spans="1:6">
      <c r="A356" s="148" t="s">
        <v>73</v>
      </c>
      <c r="B356" s="8"/>
      <c r="C356" s="8"/>
      <c r="D356" s="8"/>
      <c r="E356" s="37"/>
      <c r="F356" s="32"/>
    </row>
    <row r="357" spans="1:6">
      <c r="A357" s="32" t="s">
        <v>41</v>
      </c>
      <c r="B357" s="67" t="s">
        <v>1359</v>
      </c>
      <c r="C357" s="178" t="s">
        <v>5</v>
      </c>
      <c r="D357" s="67" t="s">
        <v>1360</v>
      </c>
      <c r="E357" s="67" t="s">
        <v>1277</v>
      </c>
      <c r="F357" s="62" t="s">
        <v>1361</v>
      </c>
    </row>
    <row r="358" spans="1:6">
      <c r="A358" s="32" t="s">
        <v>40</v>
      </c>
      <c r="B358" s="49" t="s">
        <v>1362</v>
      </c>
      <c r="C358" s="67" t="s">
        <v>5</v>
      </c>
      <c r="D358" s="44" t="s">
        <v>1363</v>
      </c>
      <c r="E358" s="44" t="s">
        <v>1277</v>
      </c>
      <c r="F358" s="627" t="s">
        <v>1364</v>
      </c>
    </row>
    <row r="359" spans="1:6" s="41" customFormat="1">
      <c r="A359" s="39" t="s">
        <v>42</v>
      </c>
      <c r="B359" s="49" t="s">
        <v>1365</v>
      </c>
      <c r="C359" s="67" t="s">
        <v>5</v>
      </c>
      <c r="D359" s="44" t="s">
        <v>1366</v>
      </c>
      <c r="E359" s="44" t="s">
        <v>1277</v>
      </c>
      <c r="F359" s="627" t="s">
        <v>1367</v>
      </c>
    </row>
    <row r="360" spans="1:6" s="41" customFormat="1">
      <c r="A360" s="39" t="s">
        <v>43</v>
      </c>
      <c r="B360" s="172" t="s">
        <v>1368</v>
      </c>
      <c r="C360" s="67" t="s">
        <v>5</v>
      </c>
      <c r="D360" s="172" t="s">
        <v>1369</v>
      </c>
      <c r="E360" s="170" t="s">
        <v>1277</v>
      </c>
      <c r="F360" s="627" t="s">
        <v>1370</v>
      </c>
    </row>
    <row r="361" spans="1:6" s="31" customFormat="1">
      <c r="A361" s="66" t="s">
        <v>112</v>
      </c>
      <c r="B361" s="28"/>
      <c r="C361" s="29"/>
      <c r="D361" s="29"/>
      <c r="E361" s="29"/>
      <c r="F361" s="30"/>
    </row>
    <row r="362" spans="1:6">
      <c r="A362" s="32" t="s">
        <v>36</v>
      </c>
      <c r="B362" s="54" t="s">
        <v>1251</v>
      </c>
      <c r="C362" s="639" t="s">
        <v>1215</v>
      </c>
      <c r="D362" s="643" t="s">
        <v>1252</v>
      </c>
      <c r="E362" s="644" t="s">
        <v>1217</v>
      </c>
      <c r="F362" s="642" t="s">
        <v>1253</v>
      </c>
    </row>
    <row r="363" spans="1:6">
      <c r="A363" s="32" t="s">
        <v>37</v>
      </c>
      <c r="B363" s="54" t="s">
        <v>1254</v>
      </c>
      <c r="C363" s="639" t="s">
        <v>1215</v>
      </c>
      <c r="D363" s="643" t="s">
        <v>1252</v>
      </c>
      <c r="E363" s="644" t="s">
        <v>1217</v>
      </c>
      <c r="F363" s="642" t="s">
        <v>1253</v>
      </c>
    </row>
    <row r="364" spans="1:6" ht="12.95" customHeight="1">
      <c r="A364" s="32" t="s">
        <v>38</v>
      </c>
      <c r="B364" s="173" t="s">
        <v>1587</v>
      </c>
      <c r="C364" s="173" t="s">
        <v>1</v>
      </c>
      <c r="D364" s="118" t="s">
        <v>1588</v>
      </c>
      <c r="E364" s="179" t="s">
        <v>1434</v>
      </c>
      <c r="F364" s="118" t="s">
        <v>1589</v>
      </c>
    </row>
    <row r="365" spans="1:6">
      <c r="A365" s="32" t="s">
        <v>39</v>
      </c>
      <c r="B365" s="173" t="s">
        <v>1590</v>
      </c>
      <c r="C365" s="173" t="s">
        <v>1</v>
      </c>
      <c r="D365" s="118" t="s">
        <v>1591</v>
      </c>
      <c r="E365" s="179" t="s">
        <v>1434</v>
      </c>
      <c r="F365" s="118" t="s">
        <v>1589</v>
      </c>
    </row>
    <row r="366" spans="1:6">
      <c r="A366" s="148" t="s">
        <v>73</v>
      </c>
      <c r="B366" s="8"/>
      <c r="C366" s="8"/>
      <c r="D366" s="8"/>
      <c r="E366" s="37"/>
      <c r="F366" s="32"/>
    </row>
    <row r="367" spans="1:6">
      <c r="A367" s="32" t="s">
        <v>41</v>
      </c>
      <c r="B367" s="59" t="s">
        <v>446</v>
      </c>
      <c r="C367" s="164" t="s">
        <v>20</v>
      </c>
      <c r="D367" s="164" t="s">
        <v>447</v>
      </c>
      <c r="E367" s="164" t="s">
        <v>417</v>
      </c>
      <c r="F367" s="164" t="s">
        <v>448</v>
      </c>
    </row>
    <row r="368" spans="1:6">
      <c r="A368" s="32" t="s">
        <v>40</v>
      </c>
      <c r="B368" s="59" t="s">
        <v>449</v>
      </c>
      <c r="C368" s="164" t="s">
        <v>20</v>
      </c>
      <c r="D368" s="164" t="s">
        <v>450</v>
      </c>
      <c r="E368" s="164" t="s">
        <v>417</v>
      </c>
      <c r="F368" s="164" t="s">
        <v>448</v>
      </c>
    </row>
    <row r="369" spans="1:9" s="41" customFormat="1">
      <c r="A369" s="39" t="s">
        <v>42</v>
      </c>
      <c r="B369" s="54" t="s">
        <v>1258</v>
      </c>
      <c r="C369" s="639" t="s">
        <v>1215</v>
      </c>
      <c r="D369" s="640" t="s">
        <v>1259</v>
      </c>
      <c r="E369" s="51" t="s">
        <v>1217</v>
      </c>
      <c r="F369" s="73" t="s">
        <v>1260</v>
      </c>
    </row>
    <row r="370" spans="1:9" s="41" customFormat="1">
      <c r="A370" s="39" t="s">
        <v>43</v>
      </c>
      <c r="B370" s="54"/>
      <c r="C370" s="639"/>
      <c r="D370" s="643"/>
      <c r="E370" s="644"/>
      <c r="F370" s="642"/>
    </row>
    <row r="371" spans="1:9" s="31" customFormat="1">
      <c r="A371" s="66" t="s">
        <v>113</v>
      </c>
      <c r="B371" s="28"/>
      <c r="C371" s="29"/>
      <c r="D371" s="29"/>
      <c r="E371" s="137"/>
      <c r="F371" s="30"/>
    </row>
    <row r="372" spans="1:9">
      <c r="A372" s="32" t="s">
        <v>36</v>
      </c>
      <c r="B372" s="646"/>
      <c r="C372" s="647"/>
      <c r="D372" s="648"/>
      <c r="E372" s="647"/>
      <c r="F372" s="649"/>
    </row>
    <row r="373" spans="1:9">
      <c r="A373" s="32" t="s">
        <v>37</v>
      </c>
      <c r="B373" s="646"/>
      <c r="C373" s="647"/>
      <c r="D373" s="648"/>
      <c r="E373" s="647"/>
      <c r="F373" s="649"/>
    </row>
    <row r="374" spans="1:9">
      <c r="A374" s="32" t="s">
        <v>38</v>
      </c>
      <c r="B374" s="646"/>
      <c r="C374" s="647"/>
      <c r="D374" s="648"/>
      <c r="E374" s="647"/>
      <c r="F374" s="649"/>
    </row>
    <row r="375" spans="1:9">
      <c r="A375" s="32" t="s">
        <v>39</v>
      </c>
      <c r="B375" s="646"/>
      <c r="C375" s="647"/>
      <c r="D375" s="648"/>
      <c r="E375" s="647"/>
      <c r="F375" s="649"/>
    </row>
    <row r="376" spans="1:9">
      <c r="A376" s="148" t="s">
        <v>73</v>
      </c>
      <c r="B376" s="8"/>
      <c r="C376" s="8"/>
      <c r="D376" s="8"/>
      <c r="E376" s="37"/>
      <c r="F376" s="32"/>
    </row>
    <row r="377" spans="1:9">
      <c r="A377" s="32" t="s">
        <v>41</v>
      </c>
      <c r="B377" s="82" t="s">
        <v>2217</v>
      </c>
      <c r="C377" s="82" t="s">
        <v>2354</v>
      </c>
      <c r="D377" s="82" t="s">
        <v>2355</v>
      </c>
      <c r="E377" s="82" t="s">
        <v>2174</v>
      </c>
      <c r="F377" s="82" t="s">
        <v>2357</v>
      </c>
    </row>
    <row r="378" spans="1:9">
      <c r="A378" s="32" t="s">
        <v>40</v>
      </c>
      <c r="B378" s="82" t="s">
        <v>2218</v>
      </c>
      <c r="C378" s="82" t="s">
        <v>2354</v>
      </c>
      <c r="D378" s="82" t="s">
        <v>2356</v>
      </c>
      <c r="E378" s="82" t="s">
        <v>2174</v>
      </c>
      <c r="F378" s="82" t="s">
        <v>2358</v>
      </c>
    </row>
    <row r="379" spans="1:9" s="41" customFormat="1">
      <c r="A379" s="39" t="s">
        <v>42</v>
      </c>
      <c r="B379" s="82" t="s">
        <v>2217</v>
      </c>
      <c r="C379" s="82" t="s">
        <v>2225</v>
      </c>
      <c r="D379" s="82" t="s">
        <v>2355</v>
      </c>
      <c r="E379" s="82" t="s">
        <v>2174</v>
      </c>
      <c r="F379" s="82" t="s">
        <v>2357</v>
      </c>
      <c r="G379" s="5"/>
      <c r="H379" s="5"/>
      <c r="I379" s="5"/>
    </row>
    <row r="380" spans="1:9" s="41" customFormat="1">
      <c r="A380" s="39" t="s">
        <v>43</v>
      </c>
      <c r="B380" s="82" t="s">
        <v>2218</v>
      </c>
      <c r="C380" s="82" t="s">
        <v>2225</v>
      </c>
      <c r="D380" s="82" t="s">
        <v>2356</v>
      </c>
      <c r="E380" s="82" t="s">
        <v>2174</v>
      </c>
      <c r="F380" s="82" t="s">
        <v>2358</v>
      </c>
      <c r="G380" s="5"/>
      <c r="H380" s="5"/>
      <c r="I380" s="5"/>
    </row>
    <row r="381" spans="1:9" s="31" customFormat="1">
      <c r="A381" s="66" t="s">
        <v>114</v>
      </c>
      <c r="B381" s="65"/>
      <c r="C381" s="65"/>
      <c r="D381" s="65"/>
      <c r="E381" s="65"/>
      <c r="F381" s="122"/>
    </row>
    <row r="382" spans="1:9" ht="15.4" customHeight="1">
      <c r="A382" s="32" t="s">
        <v>36</v>
      </c>
      <c r="B382" s="39" t="s">
        <v>2156</v>
      </c>
      <c r="C382" s="59" t="s">
        <v>2004</v>
      </c>
      <c r="D382" s="42"/>
      <c r="E382" s="44" t="s">
        <v>1434</v>
      </c>
      <c r="F382" s="32"/>
    </row>
    <row r="383" spans="1:9" ht="15.4" customHeight="1">
      <c r="A383" s="32" t="s">
        <v>37</v>
      </c>
      <c r="B383" s="39" t="s">
        <v>2156</v>
      </c>
      <c r="C383" s="59" t="s">
        <v>2004</v>
      </c>
      <c r="D383" s="42"/>
      <c r="E383" s="44" t="s">
        <v>1434</v>
      </c>
      <c r="F383" s="32"/>
    </row>
    <row r="384" spans="1:9" ht="15.4" customHeight="1">
      <c r="A384" s="32" t="s">
        <v>38</v>
      </c>
      <c r="B384" s="59" t="s">
        <v>2155</v>
      </c>
      <c r="C384" s="59" t="s">
        <v>2006</v>
      </c>
      <c r="D384" s="42"/>
      <c r="E384" s="67" t="s">
        <v>2007</v>
      </c>
      <c r="F384" s="32"/>
    </row>
    <row r="385" spans="1:6" ht="15.4" customHeight="1">
      <c r="A385" s="32" t="s">
        <v>39</v>
      </c>
      <c r="B385" s="59" t="s">
        <v>2155</v>
      </c>
      <c r="C385" s="59" t="s">
        <v>2006</v>
      </c>
      <c r="D385" s="42"/>
      <c r="E385" s="67" t="s">
        <v>2007</v>
      </c>
      <c r="F385" s="32"/>
    </row>
    <row r="386" spans="1:6" ht="15.6" customHeight="1">
      <c r="A386" s="148" t="s">
        <v>73</v>
      </c>
      <c r="B386" s="127"/>
      <c r="C386" s="127"/>
      <c r="D386" s="127"/>
      <c r="E386" s="67"/>
      <c r="F386" s="32"/>
    </row>
    <row r="387" spans="1:6" ht="15.6" customHeight="1">
      <c r="A387" s="32" t="s">
        <v>41</v>
      </c>
      <c r="B387" s="175" t="s">
        <v>1605</v>
      </c>
      <c r="C387" s="175" t="s">
        <v>2226</v>
      </c>
      <c r="D387" s="125" t="s">
        <v>1592</v>
      </c>
      <c r="E387" s="121" t="s">
        <v>1447</v>
      </c>
      <c r="F387" s="175" t="s">
        <v>1593</v>
      </c>
    </row>
    <row r="388" spans="1:6" ht="15.6" customHeight="1">
      <c r="A388" s="32" t="s">
        <v>40</v>
      </c>
      <c r="B388" s="175" t="s">
        <v>1605</v>
      </c>
      <c r="C388" s="175" t="s">
        <v>2226</v>
      </c>
      <c r="D388" s="125" t="s">
        <v>1592</v>
      </c>
      <c r="E388" s="121" t="s">
        <v>1447</v>
      </c>
      <c r="F388" s="175" t="s">
        <v>1593</v>
      </c>
    </row>
    <row r="389" spans="1:6" s="41" customFormat="1" ht="15.6" customHeight="1">
      <c r="A389" s="39" t="s">
        <v>42</v>
      </c>
      <c r="B389" s="175" t="s">
        <v>1605</v>
      </c>
      <c r="C389" s="175" t="s">
        <v>2227</v>
      </c>
      <c r="D389" s="125" t="s">
        <v>1592</v>
      </c>
      <c r="E389" s="121" t="s">
        <v>1447</v>
      </c>
      <c r="F389" s="175" t="s">
        <v>1593</v>
      </c>
    </row>
    <row r="390" spans="1:6" s="41" customFormat="1" ht="15.6" customHeight="1">
      <c r="A390" s="39" t="s">
        <v>43</v>
      </c>
      <c r="B390" s="175" t="s">
        <v>1605</v>
      </c>
      <c r="C390" s="175" t="s">
        <v>2227</v>
      </c>
      <c r="D390" s="125" t="s">
        <v>1592</v>
      </c>
      <c r="E390" s="121" t="s">
        <v>1447</v>
      </c>
      <c r="F390" s="175" t="s">
        <v>1593</v>
      </c>
    </row>
    <row r="391" spans="1:6" s="31" customFormat="1">
      <c r="A391" s="66" t="s">
        <v>115</v>
      </c>
      <c r="B391" s="28"/>
      <c r="C391" s="29"/>
      <c r="D391" s="29"/>
      <c r="E391" s="29"/>
      <c r="F391" s="30"/>
    </row>
    <row r="392" spans="1:6">
      <c r="A392" s="32" t="s">
        <v>36</v>
      </c>
      <c r="B392" s="33" t="s">
        <v>2140</v>
      </c>
      <c r="C392" s="164" t="s">
        <v>2104</v>
      </c>
      <c r="D392" s="82"/>
      <c r="E392" s="82"/>
      <c r="F392" s="82"/>
    </row>
    <row r="393" spans="1:6">
      <c r="A393" s="32" t="s">
        <v>37</v>
      </c>
      <c r="B393" s="33" t="s">
        <v>2140</v>
      </c>
      <c r="C393" s="164" t="s">
        <v>2104</v>
      </c>
      <c r="D393" s="82"/>
      <c r="E393" s="82"/>
      <c r="F393" s="82"/>
    </row>
    <row r="394" spans="1:6">
      <c r="A394" s="32" t="s">
        <v>38</v>
      </c>
      <c r="B394" s="59" t="s">
        <v>2144</v>
      </c>
      <c r="C394" s="59" t="s">
        <v>2102</v>
      </c>
      <c r="D394" s="42"/>
      <c r="E394" s="83"/>
      <c r="F394" s="42"/>
    </row>
    <row r="395" spans="1:6">
      <c r="A395" s="32" t="s">
        <v>39</v>
      </c>
      <c r="B395" s="59" t="s">
        <v>2144</v>
      </c>
      <c r="C395" s="59" t="s">
        <v>2102</v>
      </c>
      <c r="D395" s="42"/>
      <c r="E395" s="83"/>
      <c r="F395" s="42"/>
    </row>
    <row r="396" spans="1:6" ht="12.95" customHeight="1">
      <c r="A396" s="148" t="s">
        <v>73</v>
      </c>
      <c r="D396" s="127"/>
      <c r="E396" s="37"/>
      <c r="F396" s="32"/>
    </row>
    <row r="397" spans="1:6">
      <c r="A397" s="32" t="s">
        <v>41</v>
      </c>
      <c r="B397" s="33" t="s">
        <v>2143</v>
      </c>
      <c r="C397" s="164" t="s">
        <v>2100</v>
      </c>
      <c r="D397" s="82"/>
      <c r="E397" s="82"/>
      <c r="F397" s="8"/>
    </row>
    <row r="398" spans="1:6">
      <c r="A398" s="32" t="s">
        <v>40</v>
      </c>
      <c r="B398" s="59" t="s">
        <v>2143</v>
      </c>
      <c r="C398" s="59" t="s">
        <v>2100</v>
      </c>
      <c r="D398" s="82"/>
      <c r="E398" s="82"/>
      <c r="F398" s="8"/>
    </row>
    <row r="399" spans="1:6" s="41" customFormat="1">
      <c r="A399" s="39" t="s">
        <v>42</v>
      </c>
      <c r="B399" s="39"/>
      <c r="C399" s="59"/>
      <c r="D399" s="44"/>
      <c r="E399" s="44"/>
      <c r="F399" s="160"/>
    </row>
    <row r="400" spans="1:6" s="41" customFormat="1">
      <c r="A400" s="39" t="s">
        <v>43</v>
      </c>
      <c r="B400" s="39"/>
      <c r="C400" s="59"/>
      <c r="D400" s="44"/>
      <c r="E400" s="44"/>
      <c r="F400" s="160"/>
    </row>
    <row r="401" spans="1:6" s="2" customFormat="1">
      <c r="A401" s="113" t="s">
        <v>24</v>
      </c>
      <c r="B401" s="113"/>
      <c r="C401" s="113"/>
      <c r="D401" s="113"/>
      <c r="E401" s="113"/>
      <c r="F401" s="7"/>
    </row>
    <row r="402" spans="1:6" s="27" customFormat="1">
      <c r="A402" s="24" t="s">
        <v>3</v>
      </c>
      <c r="B402" s="25" t="s">
        <v>6</v>
      </c>
      <c r="C402" s="24" t="s">
        <v>7</v>
      </c>
      <c r="D402" s="25" t="s">
        <v>8</v>
      </c>
      <c r="E402" s="26" t="s">
        <v>4</v>
      </c>
      <c r="F402" s="24" t="s">
        <v>11</v>
      </c>
    </row>
    <row r="403" spans="1:6" s="31" customFormat="1">
      <c r="A403" s="66" t="s">
        <v>116</v>
      </c>
      <c r="B403" s="28"/>
      <c r="C403" s="29"/>
      <c r="D403" s="29"/>
      <c r="E403" s="29"/>
      <c r="F403" s="30"/>
    </row>
    <row r="404" spans="1:6">
      <c r="A404" s="32" t="s">
        <v>36</v>
      </c>
      <c r="B404" s="120" t="s">
        <v>2264</v>
      </c>
      <c r="C404" s="624" t="s">
        <v>1</v>
      </c>
      <c r="D404" s="625" t="s">
        <v>1595</v>
      </c>
      <c r="E404" s="143" t="s">
        <v>1457</v>
      </c>
      <c r="F404" s="120" t="s">
        <v>1596</v>
      </c>
    </row>
    <row r="405" spans="1:6">
      <c r="A405" s="32" t="s">
        <v>37</v>
      </c>
      <c r="B405" s="120" t="s">
        <v>1594</v>
      </c>
      <c r="C405" s="624" t="s">
        <v>1</v>
      </c>
      <c r="D405" s="625" t="s">
        <v>1598</v>
      </c>
      <c r="E405" s="143" t="s">
        <v>1457</v>
      </c>
      <c r="F405" s="120" t="s">
        <v>1599</v>
      </c>
    </row>
    <row r="406" spans="1:6" ht="12.95" customHeight="1">
      <c r="A406" s="32" t="s">
        <v>38</v>
      </c>
      <c r="B406" s="40" t="s">
        <v>269</v>
      </c>
      <c r="C406" s="40" t="s">
        <v>177</v>
      </c>
      <c r="D406" s="40" t="s">
        <v>270</v>
      </c>
      <c r="E406" s="79" t="s">
        <v>181</v>
      </c>
      <c r="F406" s="84" t="s">
        <v>271</v>
      </c>
    </row>
    <row r="407" spans="1:6">
      <c r="A407" s="32" t="s">
        <v>39</v>
      </c>
      <c r="B407" s="40" t="s">
        <v>269</v>
      </c>
      <c r="C407" s="40" t="s">
        <v>177</v>
      </c>
      <c r="D407" s="40" t="s">
        <v>270</v>
      </c>
      <c r="E407" s="79" t="s">
        <v>181</v>
      </c>
      <c r="F407" s="84" t="s">
        <v>271</v>
      </c>
    </row>
    <row r="408" spans="1:6">
      <c r="A408" s="148" t="s">
        <v>73</v>
      </c>
      <c r="B408" s="8"/>
      <c r="C408" s="8"/>
      <c r="D408" s="8"/>
      <c r="E408" s="37"/>
      <c r="F408" s="32"/>
    </row>
    <row r="409" spans="1:6">
      <c r="A409" s="32" t="s">
        <v>41</v>
      </c>
      <c r="B409" s="39"/>
      <c r="C409" s="59"/>
      <c r="D409" s="44"/>
      <c r="E409" s="44"/>
      <c r="F409" s="175"/>
    </row>
    <row r="410" spans="1:6">
      <c r="A410" s="32" t="s">
        <v>40</v>
      </c>
      <c r="B410" s="39"/>
      <c r="C410" s="59"/>
      <c r="D410" s="44"/>
      <c r="E410" s="44"/>
      <c r="F410" s="175"/>
    </row>
    <row r="411" spans="1:6" s="41" customFormat="1">
      <c r="A411" s="39" t="s">
        <v>42</v>
      </c>
      <c r="B411" s="54" t="s">
        <v>1261</v>
      </c>
      <c r="C411" s="639" t="s">
        <v>1215</v>
      </c>
      <c r="D411" s="643" t="s">
        <v>1262</v>
      </c>
      <c r="E411" s="644" t="s">
        <v>1217</v>
      </c>
      <c r="F411" s="642" t="s">
        <v>1263</v>
      </c>
    </row>
    <row r="412" spans="1:6" s="41" customFormat="1">
      <c r="A412" s="39" t="s">
        <v>43</v>
      </c>
      <c r="B412" s="54" t="s">
        <v>1264</v>
      </c>
      <c r="C412" s="639" t="s">
        <v>1215</v>
      </c>
      <c r="D412" s="643" t="s">
        <v>1262</v>
      </c>
      <c r="E412" s="644" t="s">
        <v>1217</v>
      </c>
      <c r="F412" s="642" t="s">
        <v>1263</v>
      </c>
    </row>
    <row r="413" spans="1:6" s="31" customFormat="1">
      <c r="A413" s="87" t="s">
        <v>117</v>
      </c>
      <c r="B413" s="28"/>
      <c r="C413" s="29"/>
      <c r="D413" s="29"/>
      <c r="E413" s="29"/>
      <c r="F413" s="30"/>
    </row>
    <row r="414" spans="1:6">
      <c r="A414" s="80" t="s">
        <v>36</v>
      </c>
      <c r="B414" s="54" t="s">
        <v>1265</v>
      </c>
      <c r="C414" s="639" t="s">
        <v>1215</v>
      </c>
      <c r="D414" s="650" t="s">
        <v>1266</v>
      </c>
      <c r="E414" s="51" t="s">
        <v>1217</v>
      </c>
      <c r="F414" s="43" t="s">
        <v>1267</v>
      </c>
    </row>
    <row r="415" spans="1:6">
      <c r="A415" s="80" t="s">
        <v>37</v>
      </c>
      <c r="B415" s="54" t="s">
        <v>1268</v>
      </c>
      <c r="C415" s="639" t="s">
        <v>1215</v>
      </c>
      <c r="D415" s="650" t="s">
        <v>1266</v>
      </c>
      <c r="E415" s="51" t="s">
        <v>1217</v>
      </c>
      <c r="F415" s="43" t="s">
        <v>1267</v>
      </c>
    </row>
    <row r="416" spans="1:6" ht="12.95" customHeight="1">
      <c r="A416" s="80" t="s">
        <v>38</v>
      </c>
      <c r="B416" s="51" t="s">
        <v>1597</v>
      </c>
      <c r="C416" s="59" t="s">
        <v>1</v>
      </c>
      <c r="D416" s="172" t="s">
        <v>1601</v>
      </c>
      <c r="E416" s="172" t="s">
        <v>1451</v>
      </c>
      <c r="F416" s="73" t="s">
        <v>1602</v>
      </c>
    </row>
    <row r="417" spans="1:6">
      <c r="A417" s="80" t="s">
        <v>39</v>
      </c>
      <c r="B417" s="51" t="s">
        <v>1600</v>
      </c>
      <c r="C417" s="59" t="s">
        <v>1</v>
      </c>
      <c r="D417" s="172" t="s">
        <v>1603</v>
      </c>
      <c r="E417" s="172" t="s">
        <v>1451</v>
      </c>
      <c r="F417" s="73" t="s">
        <v>1604</v>
      </c>
    </row>
    <row r="418" spans="1:6">
      <c r="A418" s="149" t="s">
        <v>73</v>
      </c>
      <c r="B418" s="8"/>
      <c r="C418" s="8"/>
      <c r="D418" s="8"/>
      <c r="E418" s="37"/>
      <c r="F418" s="32"/>
    </row>
    <row r="419" spans="1:6">
      <c r="A419" s="80" t="s">
        <v>41</v>
      </c>
      <c r="B419" s="59" t="s">
        <v>454</v>
      </c>
      <c r="C419" s="59" t="s">
        <v>20</v>
      </c>
      <c r="D419" s="64" t="s">
        <v>455</v>
      </c>
      <c r="E419" s="64" t="s">
        <v>417</v>
      </c>
      <c r="F419" s="73" t="s">
        <v>456</v>
      </c>
    </row>
    <row r="420" spans="1:6">
      <c r="A420" s="80" t="s">
        <v>40</v>
      </c>
      <c r="B420" s="59" t="s">
        <v>457</v>
      </c>
      <c r="C420" s="59" t="s">
        <v>20</v>
      </c>
      <c r="D420" s="64" t="s">
        <v>458</v>
      </c>
      <c r="E420" s="64" t="s">
        <v>417</v>
      </c>
      <c r="F420" s="73" t="s">
        <v>456</v>
      </c>
    </row>
    <row r="421" spans="1:6" s="41" customFormat="1">
      <c r="A421" s="81" t="s">
        <v>42</v>
      </c>
      <c r="B421" s="172" t="s">
        <v>1375</v>
      </c>
      <c r="C421" s="178" t="s">
        <v>5</v>
      </c>
      <c r="D421" s="632" t="s">
        <v>1376</v>
      </c>
      <c r="E421" s="633" t="s">
        <v>1277</v>
      </c>
      <c r="F421" s="634" t="s">
        <v>1377</v>
      </c>
    </row>
    <row r="422" spans="1:6" s="41" customFormat="1">
      <c r="A422" s="81" t="s">
        <v>43</v>
      </c>
      <c r="B422" s="171"/>
      <c r="C422" s="178"/>
      <c r="D422" s="46"/>
      <c r="E422" s="74"/>
      <c r="F422" s="73"/>
    </row>
    <row r="423" spans="1:6" s="31" customFormat="1">
      <c r="A423" s="87" t="s">
        <v>118</v>
      </c>
      <c r="B423" s="28"/>
      <c r="C423" s="29"/>
      <c r="D423" s="29"/>
      <c r="E423" s="29"/>
      <c r="F423" s="30"/>
    </row>
    <row r="424" spans="1:6" ht="15.6" customHeight="1">
      <c r="A424" s="80" t="s">
        <v>36</v>
      </c>
      <c r="B424" s="649" t="s">
        <v>2166</v>
      </c>
      <c r="C424" s="647" t="s">
        <v>2219</v>
      </c>
      <c r="D424" s="648" t="s">
        <v>1371</v>
      </c>
      <c r="E424" s="651" t="s">
        <v>1277</v>
      </c>
      <c r="F424" s="649" t="s">
        <v>1372</v>
      </c>
    </row>
    <row r="425" spans="1:6" ht="20.45" customHeight="1">
      <c r="A425" s="80" t="s">
        <v>37</v>
      </c>
      <c r="B425" s="649" t="s">
        <v>2167</v>
      </c>
      <c r="C425" s="647" t="s">
        <v>2219</v>
      </c>
      <c r="D425" s="648" t="s">
        <v>1373</v>
      </c>
      <c r="E425" s="651" t="s">
        <v>1277</v>
      </c>
      <c r="F425" s="649" t="s">
        <v>1374</v>
      </c>
    </row>
    <row r="426" spans="1:6" ht="12.95" customHeight="1">
      <c r="A426" s="80" t="s">
        <v>38</v>
      </c>
      <c r="B426" s="649" t="s">
        <v>2166</v>
      </c>
      <c r="C426" s="647" t="s">
        <v>2220</v>
      </c>
      <c r="D426" s="648" t="s">
        <v>1371</v>
      </c>
      <c r="E426" s="74"/>
      <c r="F426" s="73"/>
    </row>
    <row r="427" spans="1:6">
      <c r="A427" s="80" t="s">
        <v>39</v>
      </c>
      <c r="B427" s="649" t="s">
        <v>2167</v>
      </c>
      <c r="C427" s="647" t="s">
        <v>2220</v>
      </c>
      <c r="D427" s="648" t="s">
        <v>1373</v>
      </c>
      <c r="E427" s="74"/>
      <c r="F427" s="73"/>
    </row>
    <row r="428" spans="1:6">
      <c r="A428" s="149" t="s">
        <v>73</v>
      </c>
      <c r="B428" s="8"/>
      <c r="C428" s="8"/>
      <c r="D428" s="8"/>
      <c r="E428" s="37"/>
      <c r="F428" s="32"/>
    </row>
    <row r="429" spans="1:6">
      <c r="A429" s="80" t="s">
        <v>41</v>
      </c>
      <c r="B429" s="82" t="s">
        <v>459</v>
      </c>
      <c r="C429" s="82" t="s">
        <v>2221</v>
      </c>
      <c r="D429" s="46" t="s">
        <v>460</v>
      </c>
      <c r="E429" s="629" t="s">
        <v>381</v>
      </c>
      <c r="F429" s="626" t="s">
        <v>461</v>
      </c>
    </row>
    <row r="430" spans="1:6">
      <c r="A430" s="80" t="s">
        <v>40</v>
      </c>
      <c r="B430" s="82" t="s">
        <v>459</v>
      </c>
      <c r="C430" s="82" t="s">
        <v>2221</v>
      </c>
      <c r="D430" s="46" t="s">
        <v>460</v>
      </c>
      <c r="E430" s="629" t="s">
        <v>381</v>
      </c>
      <c r="F430" s="626" t="s">
        <v>461</v>
      </c>
    </row>
    <row r="431" spans="1:6" s="41" customFormat="1">
      <c r="A431" s="81" t="s">
        <v>42</v>
      </c>
      <c r="B431" s="88" t="s">
        <v>459</v>
      </c>
      <c r="C431" s="82" t="s">
        <v>2222</v>
      </c>
      <c r="D431" s="46" t="s">
        <v>460</v>
      </c>
      <c r="E431" s="629" t="s">
        <v>381</v>
      </c>
      <c r="F431" s="626" t="s">
        <v>461</v>
      </c>
    </row>
    <row r="432" spans="1:6" s="41" customFormat="1">
      <c r="A432" s="81" t="s">
        <v>43</v>
      </c>
      <c r="B432" s="88" t="s">
        <v>459</v>
      </c>
      <c r="C432" s="82" t="s">
        <v>2222</v>
      </c>
      <c r="D432" s="46" t="s">
        <v>460</v>
      </c>
      <c r="E432" s="629" t="s">
        <v>381</v>
      </c>
      <c r="F432" s="626" t="s">
        <v>461</v>
      </c>
    </row>
    <row r="433" spans="1:6" s="31" customFormat="1">
      <c r="A433" s="87" t="s">
        <v>119</v>
      </c>
      <c r="F433" s="102"/>
    </row>
    <row r="434" spans="1:6" ht="15.4" customHeight="1">
      <c r="A434" s="80" t="s">
        <v>36</v>
      </c>
      <c r="B434" s="39" t="s">
        <v>2156</v>
      </c>
      <c r="C434" s="59" t="s">
        <v>2004</v>
      </c>
      <c r="D434" s="42"/>
      <c r="E434" s="44" t="s">
        <v>1434</v>
      </c>
      <c r="F434" s="32"/>
    </row>
    <row r="435" spans="1:6" ht="15.4" customHeight="1">
      <c r="A435" s="80" t="s">
        <v>37</v>
      </c>
      <c r="B435" s="39" t="s">
        <v>2156</v>
      </c>
      <c r="C435" s="59" t="s">
        <v>2004</v>
      </c>
      <c r="D435" s="42"/>
      <c r="E435" s="44" t="s">
        <v>1434</v>
      </c>
      <c r="F435" s="32"/>
    </row>
    <row r="436" spans="1:6" ht="15.4" customHeight="1">
      <c r="A436" s="80" t="s">
        <v>38</v>
      </c>
      <c r="B436" s="59" t="s">
        <v>2155</v>
      </c>
      <c r="C436" s="59" t="s">
        <v>2006</v>
      </c>
      <c r="D436" s="42"/>
      <c r="E436" s="67" t="s">
        <v>2007</v>
      </c>
      <c r="F436" s="32"/>
    </row>
    <row r="437" spans="1:6" ht="15.4" customHeight="1">
      <c r="A437" s="80" t="s">
        <v>39</v>
      </c>
      <c r="B437" s="59" t="s">
        <v>2155</v>
      </c>
      <c r="C437" s="59" t="s">
        <v>2006</v>
      </c>
      <c r="D437" s="42"/>
      <c r="E437" s="67" t="s">
        <v>2007</v>
      </c>
      <c r="F437" s="32"/>
    </row>
    <row r="438" spans="1:6" ht="15.6" customHeight="1">
      <c r="A438" s="149" t="s">
        <v>73</v>
      </c>
      <c r="B438" s="177"/>
      <c r="C438" s="177"/>
      <c r="D438" s="177"/>
      <c r="E438" s="67"/>
      <c r="F438" s="32"/>
    </row>
    <row r="439" spans="1:6" ht="15.6" customHeight="1">
      <c r="A439" s="80" t="s">
        <v>41</v>
      </c>
      <c r="B439" s="175" t="s">
        <v>1608</v>
      </c>
      <c r="C439" s="175" t="s">
        <v>2226</v>
      </c>
      <c r="D439" s="175" t="s">
        <v>1606</v>
      </c>
      <c r="E439" s="175" t="s">
        <v>1447</v>
      </c>
      <c r="F439" s="175" t="s">
        <v>1607</v>
      </c>
    </row>
    <row r="440" spans="1:6" ht="15.6" customHeight="1">
      <c r="A440" s="80" t="s">
        <v>40</v>
      </c>
      <c r="B440" s="175" t="s">
        <v>1608</v>
      </c>
      <c r="C440" s="175" t="s">
        <v>2226</v>
      </c>
      <c r="D440" s="175" t="s">
        <v>1606</v>
      </c>
      <c r="E440" s="175" t="s">
        <v>1447</v>
      </c>
      <c r="F440" s="175" t="s">
        <v>1607</v>
      </c>
    </row>
    <row r="441" spans="1:6" s="41" customFormat="1" ht="15.6" customHeight="1">
      <c r="A441" s="81" t="s">
        <v>42</v>
      </c>
      <c r="B441" s="175" t="s">
        <v>1608</v>
      </c>
      <c r="C441" s="175" t="s">
        <v>2227</v>
      </c>
      <c r="D441" s="175" t="s">
        <v>1606</v>
      </c>
      <c r="E441" s="175" t="s">
        <v>1447</v>
      </c>
      <c r="F441" s="175" t="s">
        <v>1607</v>
      </c>
    </row>
    <row r="442" spans="1:6" s="41" customFormat="1" ht="15.6" customHeight="1">
      <c r="A442" s="81" t="s">
        <v>43</v>
      </c>
      <c r="B442" s="175" t="s">
        <v>1608</v>
      </c>
      <c r="C442" s="175" t="s">
        <v>2227</v>
      </c>
      <c r="D442" s="175" t="s">
        <v>1606</v>
      </c>
      <c r="E442" s="175" t="s">
        <v>1447</v>
      </c>
      <c r="F442" s="175" t="s">
        <v>1607</v>
      </c>
    </row>
    <row r="443" spans="1:6" s="31" customFormat="1">
      <c r="A443" s="87" t="s">
        <v>120</v>
      </c>
      <c r="B443" s="28"/>
      <c r="C443" s="29"/>
      <c r="D443" s="29"/>
      <c r="E443" s="29"/>
      <c r="F443" s="30"/>
    </row>
    <row r="444" spans="1:6" ht="12.95" customHeight="1">
      <c r="A444" s="80" t="s">
        <v>36</v>
      </c>
      <c r="B444" s="33" t="s">
        <v>2140</v>
      </c>
      <c r="C444" s="164" t="s">
        <v>2104</v>
      </c>
      <c r="D444" s="652"/>
      <c r="E444" s="67"/>
      <c r="F444" s="32"/>
    </row>
    <row r="445" spans="1:6" ht="12.95" customHeight="1">
      <c r="A445" s="80" t="s">
        <v>37</v>
      </c>
      <c r="B445" s="33" t="s">
        <v>2140</v>
      </c>
      <c r="C445" s="164" t="s">
        <v>2104</v>
      </c>
      <c r="D445" s="652"/>
      <c r="E445" s="67"/>
      <c r="F445" s="32"/>
    </row>
    <row r="446" spans="1:6">
      <c r="A446" s="80" t="s">
        <v>38</v>
      </c>
      <c r="B446" s="59" t="s">
        <v>2144</v>
      </c>
      <c r="C446" s="59" t="s">
        <v>2102</v>
      </c>
      <c r="D446" s="652"/>
      <c r="E446" s="67"/>
      <c r="F446" s="32"/>
    </row>
    <row r="447" spans="1:6">
      <c r="A447" s="80" t="s">
        <v>39</v>
      </c>
      <c r="B447" s="59" t="s">
        <v>2144</v>
      </c>
      <c r="C447" s="59" t="s">
        <v>2102</v>
      </c>
      <c r="D447" s="652"/>
      <c r="E447" s="67"/>
      <c r="F447" s="32"/>
    </row>
    <row r="448" spans="1:6">
      <c r="A448" s="149" t="s">
        <v>73</v>
      </c>
      <c r="D448" s="652"/>
      <c r="E448" s="37"/>
      <c r="F448" s="32"/>
    </row>
    <row r="449" spans="1:6" ht="15.6" customHeight="1">
      <c r="A449" s="80" t="s">
        <v>41</v>
      </c>
      <c r="B449" s="33" t="s">
        <v>2143</v>
      </c>
      <c r="C449" s="164" t="s">
        <v>2100</v>
      </c>
      <c r="D449" s="652"/>
      <c r="E449" s="37"/>
      <c r="F449" s="32"/>
    </row>
    <row r="450" spans="1:6" ht="15.6" customHeight="1">
      <c r="A450" s="80" t="s">
        <v>40</v>
      </c>
      <c r="B450" s="59" t="s">
        <v>2143</v>
      </c>
      <c r="C450" s="59" t="s">
        <v>2100</v>
      </c>
      <c r="D450" s="652"/>
      <c r="E450" s="37"/>
      <c r="F450" s="32"/>
    </row>
    <row r="451" spans="1:6" s="41" customFormat="1" ht="15.6" customHeight="1">
      <c r="A451" s="81" t="s">
        <v>42</v>
      </c>
      <c r="B451" s="39"/>
      <c r="C451" s="59"/>
      <c r="D451" s="652"/>
      <c r="E451" s="49"/>
      <c r="F451" s="39"/>
    </row>
    <row r="452" spans="1:6" s="41" customFormat="1" ht="15.6" customHeight="1">
      <c r="A452" s="81" t="s">
        <v>43</v>
      </c>
      <c r="B452" s="39"/>
      <c r="C452" s="59"/>
      <c r="D452" s="652"/>
      <c r="E452" s="49"/>
      <c r="F452" s="39"/>
    </row>
    <row r="453" spans="1:6" s="2" customFormat="1">
      <c r="A453" s="113" t="s">
        <v>25</v>
      </c>
      <c r="B453" s="113"/>
      <c r="C453" s="113"/>
      <c r="D453" s="113"/>
      <c r="E453" s="113"/>
      <c r="F453" s="7"/>
    </row>
    <row r="454" spans="1:6" s="27" customFormat="1">
      <c r="A454" s="24" t="s">
        <v>3</v>
      </c>
      <c r="B454" s="25" t="s">
        <v>6</v>
      </c>
      <c r="C454" s="24" t="s">
        <v>7</v>
      </c>
      <c r="D454" s="25" t="s">
        <v>8</v>
      </c>
      <c r="E454" s="26" t="s">
        <v>4</v>
      </c>
      <c r="F454" s="24" t="s">
        <v>11</v>
      </c>
    </row>
    <row r="455" spans="1:6">
      <c r="A455" s="66" t="s">
        <v>121</v>
      </c>
      <c r="B455" s="28"/>
      <c r="C455" s="29"/>
      <c r="D455" s="29"/>
      <c r="E455" s="29"/>
      <c r="F455" s="30"/>
    </row>
    <row r="456" spans="1:6">
      <c r="A456" s="32" t="s">
        <v>36</v>
      </c>
      <c r="B456" s="175" t="s">
        <v>2262</v>
      </c>
      <c r="C456" s="163" t="s">
        <v>2226</v>
      </c>
      <c r="D456" s="119" t="s">
        <v>1491</v>
      </c>
      <c r="E456" s="121" t="s">
        <v>1447</v>
      </c>
      <c r="F456" s="175" t="s">
        <v>1609</v>
      </c>
    </row>
    <row r="457" spans="1:6">
      <c r="A457" s="32" t="s">
        <v>37</v>
      </c>
      <c r="B457" s="175" t="s">
        <v>2262</v>
      </c>
      <c r="C457" s="163" t="s">
        <v>2226</v>
      </c>
      <c r="D457" s="119" t="s">
        <v>1491</v>
      </c>
      <c r="E457" s="121" t="s">
        <v>1447</v>
      </c>
      <c r="F457" s="175" t="s">
        <v>1609</v>
      </c>
    </row>
    <row r="458" spans="1:6">
      <c r="A458" s="32" t="s">
        <v>38</v>
      </c>
      <c r="B458" s="175" t="s">
        <v>2262</v>
      </c>
      <c r="C458" s="163" t="s">
        <v>2227</v>
      </c>
      <c r="D458" s="119" t="s">
        <v>1491</v>
      </c>
      <c r="E458" s="121" t="s">
        <v>1447</v>
      </c>
      <c r="F458" s="175" t="s">
        <v>1609</v>
      </c>
    </row>
    <row r="459" spans="1:6">
      <c r="A459" s="32" t="s">
        <v>39</v>
      </c>
      <c r="B459" s="175" t="s">
        <v>2262</v>
      </c>
      <c r="C459" s="163" t="s">
        <v>2227</v>
      </c>
      <c r="D459" s="119" t="s">
        <v>1491</v>
      </c>
      <c r="E459" s="121" t="s">
        <v>1447</v>
      </c>
      <c r="F459" s="175" t="s">
        <v>1609</v>
      </c>
    </row>
    <row r="460" spans="1:6">
      <c r="A460" s="148" t="s">
        <v>73</v>
      </c>
      <c r="B460" s="8"/>
      <c r="C460" s="8"/>
      <c r="D460" s="8"/>
      <c r="E460" s="37"/>
      <c r="F460" s="32"/>
    </row>
    <row r="461" spans="1:6">
      <c r="A461" s="32" t="s">
        <v>41</v>
      </c>
      <c r="B461" s="39" t="s">
        <v>462</v>
      </c>
      <c r="C461" s="59" t="s">
        <v>20</v>
      </c>
      <c r="D461" s="44" t="s">
        <v>463</v>
      </c>
      <c r="E461" s="44" t="s">
        <v>417</v>
      </c>
      <c r="F461" s="73" t="s">
        <v>464</v>
      </c>
    </row>
    <row r="462" spans="1:6">
      <c r="A462" s="32" t="s">
        <v>40</v>
      </c>
      <c r="B462" s="39" t="s">
        <v>465</v>
      </c>
      <c r="C462" s="59" t="s">
        <v>20</v>
      </c>
      <c r="D462" s="44" t="s">
        <v>466</v>
      </c>
      <c r="E462" s="44" t="s">
        <v>417</v>
      </c>
      <c r="F462" s="73" t="s">
        <v>464</v>
      </c>
    </row>
    <row r="463" spans="1:6">
      <c r="A463" s="39" t="s">
        <v>42</v>
      </c>
      <c r="B463" s="54" t="s">
        <v>1269</v>
      </c>
      <c r="C463" s="639" t="s">
        <v>1215</v>
      </c>
      <c r="D463" s="653" t="s">
        <v>1270</v>
      </c>
      <c r="E463" s="51" t="s">
        <v>1217</v>
      </c>
      <c r="F463" s="43" t="s">
        <v>1271</v>
      </c>
    </row>
    <row r="464" spans="1:6">
      <c r="A464" s="39" t="s">
        <v>43</v>
      </c>
      <c r="B464" s="54" t="s">
        <v>1272</v>
      </c>
      <c r="C464" s="639" t="s">
        <v>1215</v>
      </c>
      <c r="D464" s="653" t="s">
        <v>1270</v>
      </c>
      <c r="E464" s="51" t="s">
        <v>1217</v>
      </c>
      <c r="F464" s="43" t="s">
        <v>1271</v>
      </c>
    </row>
    <row r="465" spans="1:6">
      <c r="A465" s="87" t="s">
        <v>122</v>
      </c>
      <c r="B465" s="630" t="s">
        <v>172</v>
      </c>
      <c r="C465" s="29"/>
      <c r="D465" s="29"/>
      <c r="E465" s="29"/>
      <c r="F465" s="30"/>
    </row>
    <row r="466" spans="1:6">
      <c r="A466" s="80" t="s">
        <v>36</v>
      </c>
      <c r="B466" s="80"/>
      <c r="C466" s="80"/>
      <c r="D466" s="80"/>
      <c r="E466" s="80"/>
      <c r="F466" s="80"/>
    </row>
    <row r="467" spans="1:6">
      <c r="A467" s="80" t="s">
        <v>37</v>
      </c>
      <c r="B467" s="80"/>
      <c r="C467" s="80"/>
      <c r="D467" s="80"/>
      <c r="E467" s="80"/>
      <c r="F467" s="80"/>
    </row>
    <row r="468" spans="1:6">
      <c r="A468" s="80" t="s">
        <v>38</v>
      </c>
      <c r="B468" s="80"/>
      <c r="C468" s="80"/>
      <c r="D468" s="80"/>
      <c r="E468" s="80"/>
      <c r="F468" s="80"/>
    </row>
    <row r="469" spans="1:6">
      <c r="A469" s="80" t="s">
        <v>39</v>
      </c>
      <c r="B469" s="80"/>
      <c r="C469" s="80"/>
      <c r="D469" s="80"/>
      <c r="E469" s="80"/>
      <c r="F469" s="80"/>
    </row>
    <row r="470" spans="1:6">
      <c r="A470" s="149" t="s">
        <v>73</v>
      </c>
      <c r="B470" s="8"/>
      <c r="C470" s="8"/>
      <c r="D470" s="8"/>
      <c r="E470" s="37"/>
      <c r="F470" s="32"/>
    </row>
    <row r="471" spans="1:6" ht="15.75" customHeight="1">
      <c r="A471" s="80" t="s">
        <v>41</v>
      </c>
      <c r="B471" s="1063" t="s">
        <v>172</v>
      </c>
      <c r="C471" s="1047" t="s">
        <v>172</v>
      </c>
      <c r="D471" s="1047" t="s">
        <v>172</v>
      </c>
      <c r="E471" s="1047" t="s">
        <v>172</v>
      </c>
      <c r="F471" s="1047" t="s">
        <v>172</v>
      </c>
    </row>
    <row r="472" spans="1:6">
      <c r="A472" s="80" t="s">
        <v>40</v>
      </c>
      <c r="B472" s="1061" t="s">
        <v>172</v>
      </c>
      <c r="C472" s="1047" t="s">
        <v>172</v>
      </c>
      <c r="D472" s="1047" t="s">
        <v>172</v>
      </c>
      <c r="E472" s="1047" t="s">
        <v>172</v>
      </c>
      <c r="F472" s="1047" t="s">
        <v>172</v>
      </c>
    </row>
    <row r="473" spans="1:6">
      <c r="A473" s="81" t="s">
        <v>42</v>
      </c>
      <c r="B473" s="1061" t="s">
        <v>172</v>
      </c>
      <c r="C473" s="1047" t="s">
        <v>172</v>
      </c>
      <c r="D473" s="1047" t="s">
        <v>172</v>
      </c>
      <c r="E473" s="1047" t="s">
        <v>172</v>
      </c>
      <c r="F473" s="1047" t="s">
        <v>172</v>
      </c>
    </row>
    <row r="474" spans="1:6">
      <c r="A474" s="81" t="s">
        <v>43</v>
      </c>
      <c r="B474" s="1061" t="s">
        <v>172</v>
      </c>
      <c r="C474" s="1047" t="s">
        <v>172</v>
      </c>
      <c r="D474" s="1047" t="s">
        <v>172</v>
      </c>
      <c r="E474" s="1047" t="s">
        <v>172</v>
      </c>
      <c r="F474" s="1047" t="s">
        <v>172</v>
      </c>
    </row>
    <row r="475" spans="1:6">
      <c r="A475" s="636" t="s">
        <v>123</v>
      </c>
      <c r="B475" s="630" t="s">
        <v>172</v>
      </c>
      <c r="C475" s="630" t="s">
        <v>172</v>
      </c>
      <c r="D475" s="29"/>
      <c r="E475" s="29"/>
      <c r="F475" s="30"/>
    </row>
    <row r="476" spans="1:6">
      <c r="A476" s="80" t="s">
        <v>36</v>
      </c>
      <c r="B476" s="1061" t="s">
        <v>172</v>
      </c>
      <c r="C476" s="1047" t="s">
        <v>172</v>
      </c>
      <c r="D476" s="1047" t="s">
        <v>172</v>
      </c>
      <c r="E476" s="1047" t="s">
        <v>172</v>
      </c>
      <c r="F476" s="1047" t="s">
        <v>172</v>
      </c>
    </row>
    <row r="477" spans="1:6" ht="15.75" customHeight="1">
      <c r="A477" s="80" t="s">
        <v>37</v>
      </c>
      <c r="B477" s="1061" t="s">
        <v>172</v>
      </c>
      <c r="C477" s="1047" t="s">
        <v>172</v>
      </c>
      <c r="D477" s="1047" t="s">
        <v>172</v>
      </c>
      <c r="E477" s="1047" t="s">
        <v>172</v>
      </c>
      <c r="F477" s="1047" t="s">
        <v>172</v>
      </c>
    </row>
    <row r="478" spans="1:6" ht="15.75" customHeight="1">
      <c r="A478" s="80" t="s">
        <v>38</v>
      </c>
      <c r="B478" s="1061" t="s">
        <v>172</v>
      </c>
      <c r="C478" s="1047" t="s">
        <v>172</v>
      </c>
      <c r="D478" s="1047" t="s">
        <v>172</v>
      </c>
      <c r="E478" s="1047" t="s">
        <v>172</v>
      </c>
      <c r="F478" s="1047" t="s">
        <v>172</v>
      </c>
    </row>
    <row r="479" spans="1:6" ht="15.75" customHeight="1">
      <c r="A479" s="80" t="s">
        <v>39</v>
      </c>
      <c r="B479" s="1061" t="s">
        <v>172</v>
      </c>
      <c r="C479" s="1047" t="s">
        <v>172</v>
      </c>
      <c r="D479" s="1047" t="s">
        <v>172</v>
      </c>
      <c r="E479" s="1047" t="s">
        <v>172</v>
      </c>
      <c r="F479" s="1047" t="s">
        <v>172</v>
      </c>
    </row>
    <row r="480" spans="1:6" ht="15.75" customHeight="1">
      <c r="A480" s="187" t="s">
        <v>73</v>
      </c>
      <c r="B480" s="1061" t="s">
        <v>172</v>
      </c>
      <c r="C480" s="1047" t="s">
        <v>172</v>
      </c>
      <c r="D480" s="1047" t="s">
        <v>172</v>
      </c>
      <c r="E480" s="1047" t="s">
        <v>172</v>
      </c>
      <c r="F480" s="1047" t="s">
        <v>172</v>
      </c>
    </row>
    <row r="481" spans="1:6" ht="15.75" customHeight="1">
      <c r="A481" s="80" t="s">
        <v>41</v>
      </c>
      <c r="B481" s="1061" t="s">
        <v>172</v>
      </c>
      <c r="C481" s="1047" t="s">
        <v>172</v>
      </c>
      <c r="D481" s="1047" t="s">
        <v>172</v>
      </c>
      <c r="E481" s="1047" t="s">
        <v>172</v>
      </c>
      <c r="F481" s="1047" t="s">
        <v>172</v>
      </c>
    </row>
    <row r="482" spans="1:6" ht="15.75" customHeight="1">
      <c r="A482" s="80" t="s">
        <v>40</v>
      </c>
      <c r="B482" s="1061" t="s">
        <v>172</v>
      </c>
      <c r="C482" s="1047" t="s">
        <v>172</v>
      </c>
      <c r="D482" s="1047" t="s">
        <v>172</v>
      </c>
      <c r="E482" s="1047" t="s">
        <v>172</v>
      </c>
      <c r="F482" s="1047" t="s">
        <v>172</v>
      </c>
    </row>
    <row r="483" spans="1:6" ht="15.75" customHeight="1">
      <c r="A483" s="81" t="s">
        <v>42</v>
      </c>
      <c r="B483" s="1061" t="s">
        <v>172</v>
      </c>
      <c r="C483" s="1047" t="s">
        <v>172</v>
      </c>
      <c r="D483" s="1047" t="s">
        <v>172</v>
      </c>
      <c r="E483" s="1047" t="s">
        <v>172</v>
      </c>
      <c r="F483" s="1047" t="s">
        <v>172</v>
      </c>
    </row>
    <row r="484" spans="1:6" ht="15.75" customHeight="1">
      <c r="A484" s="81" t="s">
        <v>43</v>
      </c>
      <c r="B484" s="1061" t="s">
        <v>172</v>
      </c>
      <c r="C484" s="1047" t="s">
        <v>172</v>
      </c>
      <c r="D484" s="1047" t="s">
        <v>172</v>
      </c>
      <c r="E484" s="1047" t="s">
        <v>172</v>
      </c>
      <c r="F484" s="1047" t="s">
        <v>172</v>
      </c>
    </row>
    <row r="485" spans="1:6" ht="15.75" customHeight="1">
      <c r="A485" s="636" t="s">
        <v>124</v>
      </c>
      <c r="B485" s="630" t="s">
        <v>172</v>
      </c>
      <c r="C485" s="630" t="s">
        <v>172</v>
      </c>
      <c r="D485" s="31"/>
      <c r="E485" s="31"/>
      <c r="F485" s="102"/>
    </row>
    <row r="486" spans="1:6" ht="15.75" customHeight="1">
      <c r="A486" s="80" t="s">
        <v>36</v>
      </c>
      <c r="B486" s="1061" t="s">
        <v>172</v>
      </c>
      <c r="C486" s="1047" t="s">
        <v>172</v>
      </c>
      <c r="D486" s="1047" t="s">
        <v>172</v>
      </c>
      <c r="E486" s="1047" t="s">
        <v>172</v>
      </c>
      <c r="F486" s="1047" t="s">
        <v>172</v>
      </c>
    </row>
    <row r="487" spans="1:6" ht="15.75" customHeight="1">
      <c r="A487" s="80" t="s">
        <v>37</v>
      </c>
      <c r="B487" s="1061" t="s">
        <v>172</v>
      </c>
      <c r="C487" s="1047" t="s">
        <v>172</v>
      </c>
      <c r="D487" s="1047" t="s">
        <v>172</v>
      </c>
      <c r="E487" s="1047" t="s">
        <v>172</v>
      </c>
      <c r="F487" s="1047" t="s">
        <v>172</v>
      </c>
    </row>
    <row r="488" spans="1:6" ht="15.75" customHeight="1">
      <c r="A488" s="80" t="s">
        <v>38</v>
      </c>
      <c r="B488" s="1061" t="s">
        <v>172</v>
      </c>
      <c r="C488" s="1047" t="s">
        <v>172</v>
      </c>
      <c r="D488" s="1047" t="s">
        <v>172</v>
      </c>
      <c r="E488" s="1047" t="s">
        <v>172</v>
      </c>
      <c r="F488" s="1047" t="s">
        <v>172</v>
      </c>
    </row>
    <row r="489" spans="1:6" ht="15.75" customHeight="1">
      <c r="A489" s="80" t="s">
        <v>39</v>
      </c>
      <c r="B489" s="1061" t="s">
        <v>172</v>
      </c>
      <c r="C489" s="1047" t="s">
        <v>172</v>
      </c>
      <c r="D489" s="1047" t="s">
        <v>172</v>
      </c>
      <c r="E489" s="1047" t="s">
        <v>172</v>
      </c>
      <c r="F489" s="1047" t="s">
        <v>172</v>
      </c>
    </row>
    <row r="490" spans="1:6" ht="15.75" customHeight="1">
      <c r="A490" s="187" t="s">
        <v>73</v>
      </c>
      <c r="B490" s="1061" t="s">
        <v>172</v>
      </c>
      <c r="C490" s="1047" t="s">
        <v>172</v>
      </c>
      <c r="D490" s="1047" t="s">
        <v>172</v>
      </c>
      <c r="E490" s="1047" t="s">
        <v>172</v>
      </c>
      <c r="F490" s="1047" t="s">
        <v>172</v>
      </c>
    </row>
    <row r="491" spans="1:6" ht="15.75" customHeight="1">
      <c r="A491" s="80" t="s">
        <v>41</v>
      </c>
      <c r="B491" s="1061" t="s">
        <v>172</v>
      </c>
      <c r="C491" s="1047" t="s">
        <v>172</v>
      </c>
      <c r="D491" s="1047" t="s">
        <v>172</v>
      </c>
      <c r="E491" s="1047" t="s">
        <v>172</v>
      </c>
      <c r="F491" s="1047" t="s">
        <v>172</v>
      </c>
    </row>
    <row r="492" spans="1:6" ht="15.75" customHeight="1">
      <c r="A492" s="80" t="s">
        <v>40</v>
      </c>
      <c r="B492" s="1061" t="s">
        <v>172</v>
      </c>
      <c r="C492" s="1047" t="s">
        <v>172</v>
      </c>
      <c r="D492" s="1047" t="s">
        <v>172</v>
      </c>
      <c r="E492" s="1047" t="s">
        <v>172</v>
      </c>
      <c r="F492" s="1047" t="s">
        <v>172</v>
      </c>
    </row>
    <row r="493" spans="1:6" ht="15.75" customHeight="1">
      <c r="A493" s="81" t="s">
        <v>42</v>
      </c>
      <c r="B493" s="1061" t="s">
        <v>172</v>
      </c>
      <c r="C493" s="1047" t="s">
        <v>172</v>
      </c>
      <c r="D493" s="1047" t="s">
        <v>172</v>
      </c>
      <c r="E493" s="1047" t="s">
        <v>172</v>
      </c>
      <c r="F493" s="1047" t="s">
        <v>172</v>
      </c>
    </row>
    <row r="494" spans="1:6" ht="15.75" customHeight="1">
      <c r="A494" s="81" t="s">
        <v>43</v>
      </c>
      <c r="B494" s="1061" t="s">
        <v>172</v>
      </c>
      <c r="C494" s="1047" t="s">
        <v>172</v>
      </c>
      <c r="D494" s="1047" t="s">
        <v>172</v>
      </c>
      <c r="E494" s="1047" t="s">
        <v>172</v>
      </c>
      <c r="F494" s="1047" t="s">
        <v>172</v>
      </c>
    </row>
    <row r="495" spans="1:6">
      <c r="A495" s="636" t="s">
        <v>125</v>
      </c>
      <c r="B495" s="630" t="s">
        <v>172</v>
      </c>
      <c r="C495" s="637"/>
      <c r="D495" s="29"/>
      <c r="E495" s="29"/>
      <c r="F495" s="30"/>
    </row>
    <row r="496" spans="1:6" ht="15.75" customHeight="1">
      <c r="A496" s="80" t="s">
        <v>36</v>
      </c>
      <c r="B496" s="1061" t="s">
        <v>172</v>
      </c>
      <c r="C496" s="1047" t="s">
        <v>172</v>
      </c>
      <c r="D496" s="1047" t="s">
        <v>172</v>
      </c>
      <c r="E496" s="1047" t="s">
        <v>172</v>
      </c>
      <c r="F496" s="1047" t="s">
        <v>172</v>
      </c>
    </row>
    <row r="497" spans="1:6" ht="15.75" customHeight="1">
      <c r="A497" s="80" t="s">
        <v>37</v>
      </c>
      <c r="B497" s="1061" t="s">
        <v>172</v>
      </c>
      <c r="C497" s="1047" t="s">
        <v>172</v>
      </c>
      <c r="D497" s="1047" t="s">
        <v>172</v>
      </c>
      <c r="E497" s="1047" t="s">
        <v>172</v>
      </c>
      <c r="F497" s="1047" t="s">
        <v>172</v>
      </c>
    </row>
    <row r="498" spans="1:6" ht="15.75" customHeight="1">
      <c r="A498" s="80" t="s">
        <v>38</v>
      </c>
      <c r="B498" s="1061" t="s">
        <v>172</v>
      </c>
      <c r="C498" s="1047" t="s">
        <v>172</v>
      </c>
      <c r="D498" s="1047" t="s">
        <v>172</v>
      </c>
      <c r="E498" s="1047" t="s">
        <v>172</v>
      </c>
      <c r="F498" s="1047" t="s">
        <v>172</v>
      </c>
    </row>
    <row r="499" spans="1:6" ht="15.75" customHeight="1">
      <c r="A499" s="80" t="s">
        <v>39</v>
      </c>
      <c r="B499" s="1061" t="s">
        <v>172</v>
      </c>
      <c r="C499" s="1047" t="s">
        <v>172</v>
      </c>
      <c r="D499" s="1047" t="s">
        <v>172</v>
      </c>
      <c r="E499" s="1047" t="s">
        <v>172</v>
      </c>
      <c r="F499" s="1047" t="s">
        <v>172</v>
      </c>
    </row>
    <row r="500" spans="1:6" ht="15.75" customHeight="1">
      <c r="A500" s="187" t="s">
        <v>73</v>
      </c>
      <c r="B500" s="1061" t="s">
        <v>172</v>
      </c>
      <c r="C500" s="1047" t="s">
        <v>172</v>
      </c>
      <c r="D500" s="1047" t="s">
        <v>172</v>
      </c>
      <c r="E500" s="1047" t="s">
        <v>172</v>
      </c>
      <c r="F500" s="1047" t="s">
        <v>172</v>
      </c>
    </row>
    <row r="501" spans="1:6" ht="15.75" customHeight="1">
      <c r="A501" s="80" t="s">
        <v>41</v>
      </c>
      <c r="B501" s="1061" t="s">
        <v>172</v>
      </c>
      <c r="C501" s="1047" t="s">
        <v>172</v>
      </c>
      <c r="D501" s="1047" t="s">
        <v>172</v>
      </c>
      <c r="E501" s="1047" t="s">
        <v>172</v>
      </c>
      <c r="F501" s="1047" t="s">
        <v>172</v>
      </c>
    </row>
    <row r="502" spans="1:6" ht="15.75" customHeight="1">
      <c r="A502" s="80" t="s">
        <v>40</v>
      </c>
      <c r="B502" s="1061" t="s">
        <v>172</v>
      </c>
      <c r="C502" s="1047" t="s">
        <v>172</v>
      </c>
      <c r="D502" s="1047" t="s">
        <v>172</v>
      </c>
      <c r="E502" s="1047" t="s">
        <v>172</v>
      </c>
      <c r="F502" s="1047" t="s">
        <v>172</v>
      </c>
    </row>
    <row r="503" spans="1:6" ht="15.75" customHeight="1">
      <c r="A503" s="81" t="s">
        <v>42</v>
      </c>
      <c r="B503" s="1061" t="s">
        <v>172</v>
      </c>
      <c r="C503" s="1047" t="s">
        <v>172</v>
      </c>
      <c r="D503" s="1047" t="s">
        <v>172</v>
      </c>
      <c r="E503" s="1047" t="s">
        <v>172</v>
      </c>
      <c r="F503" s="1047" t="s">
        <v>172</v>
      </c>
    </row>
    <row r="504" spans="1:6" ht="15.75" customHeight="1">
      <c r="A504" s="81" t="s">
        <v>43</v>
      </c>
      <c r="B504" s="1062" t="s">
        <v>172</v>
      </c>
      <c r="C504" s="1047" t="s">
        <v>172</v>
      </c>
      <c r="D504" s="1047" t="s">
        <v>172</v>
      </c>
      <c r="E504" s="1047" t="s">
        <v>172</v>
      </c>
      <c r="F504" s="1047" t="s">
        <v>172</v>
      </c>
    </row>
    <row r="506" spans="1:6">
      <c r="B506" s="1060"/>
    </row>
    <row r="507" spans="1:6">
      <c r="B507" s="1060"/>
    </row>
    <row r="508" spans="1:6">
      <c r="B508" s="1060"/>
    </row>
    <row r="509" spans="1:6">
      <c r="B509" s="1060"/>
    </row>
    <row r="510" spans="1:6">
      <c r="B510" s="1060"/>
    </row>
    <row r="511" spans="1:6">
      <c r="B511" s="1060"/>
    </row>
    <row r="512" spans="1:6">
      <c r="B512" s="1060"/>
    </row>
    <row r="513" spans="2:2">
      <c r="B513" s="1060"/>
    </row>
    <row r="514" spans="2:2">
      <c r="B514" s="1060"/>
    </row>
  </sheetData>
  <autoFilter ref="B1:B514"/>
  <mergeCells count="23">
    <mergeCell ref="E486:E494"/>
    <mergeCell ref="F486:F494"/>
    <mergeCell ref="C486:C494"/>
    <mergeCell ref="D486:D494"/>
    <mergeCell ref="B471:B474"/>
    <mergeCell ref="C471:C474"/>
    <mergeCell ref="D471:D474"/>
    <mergeCell ref="A35:D35"/>
    <mergeCell ref="A36:F36"/>
    <mergeCell ref="B506:B514"/>
    <mergeCell ref="B496:B504"/>
    <mergeCell ref="C496:C504"/>
    <mergeCell ref="D496:D504"/>
    <mergeCell ref="E496:E504"/>
    <mergeCell ref="B476:B484"/>
    <mergeCell ref="B486:B494"/>
    <mergeCell ref="F496:F504"/>
    <mergeCell ref="C476:C484"/>
    <mergeCell ref="D476:D484"/>
    <mergeCell ref="E476:E484"/>
    <mergeCell ref="F476:F484"/>
    <mergeCell ref="E471:E474"/>
    <mergeCell ref="F471:F474"/>
  </mergeCells>
  <phoneticPr fontId="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E1816"/>
  <sheetViews>
    <sheetView workbookViewId="0">
      <selection activeCell="A27" sqref="A27"/>
    </sheetView>
  </sheetViews>
  <sheetFormatPr defaultColWidth="13" defaultRowHeight="12.75"/>
  <cols>
    <col min="1" max="1" width="10.25" style="240" bestFit="1" customWidth="1"/>
    <col min="2" max="2" width="14.75" style="240" bestFit="1" customWidth="1"/>
    <col min="3" max="3" width="101.25" style="240" bestFit="1" customWidth="1"/>
    <col min="4" max="4" width="30.875" style="240" customWidth="1"/>
    <col min="5" max="5" width="177.625" style="276" bestFit="1" customWidth="1"/>
    <col min="6" max="16384" width="13" style="240"/>
  </cols>
  <sheetData>
    <row r="1" spans="1:5" ht="54.4" customHeight="1">
      <c r="A1" s="1064" t="s">
        <v>1212</v>
      </c>
      <c r="B1" s="1064"/>
      <c r="C1" s="1064"/>
      <c r="D1" s="1064"/>
      <c r="E1" s="1065"/>
    </row>
    <row r="2" spans="1:5" ht="15.75">
      <c r="A2" s="196"/>
      <c r="B2" s="197" t="s">
        <v>174</v>
      </c>
      <c r="C2" s="198" t="s">
        <v>304</v>
      </c>
      <c r="D2" s="241" t="s">
        <v>4</v>
      </c>
      <c r="E2" s="201" t="s">
        <v>305</v>
      </c>
    </row>
    <row r="3" spans="1:5" ht="25.5">
      <c r="A3" s="202"/>
      <c r="B3" s="242"/>
      <c r="C3" s="243" t="s">
        <v>1213</v>
      </c>
      <c r="D3" s="220"/>
      <c r="E3" s="222"/>
    </row>
    <row r="4" spans="1:5" ht="15.75">
      <c r="A4" s="350" t="s">
        <v>1214</v>
      </c>
      <c r="B4" s="237" t="s">
        <v>1215</v>
      </c>
      <c r="C4" t="s">
        <v>1216</v>
      </c>
      <c r="D4" s="350" t="s">
        <v>1217</v>
      </c>
      <c r="E4" s="227" t="s">
        <v>1218</v>
      </c>
    </row>
    <row r="5" spans="1:5" ht="15">
      <c r="A5" s="350" t="s">
        <v>1219</v>
      </c>
      <c r="B5" s="237" t="s">
        <v>1215</v>
      </c>
      <c r="C5" s="338" t="s">
        <v>1220</v>
      </c>
      <c r="D5" s="350" t="s">
        <v>1217</v>
      </c>
      <c r="E5" s="227" t="s">
        <v>1221</v>
      </c>
    </row>
    <row r="6" spans="1:5" ht="15">
      <c r="A6" s="350" t="s">
        <v>1222</v>
      </c>
      <c r="B6" s="237" t="s">
        <v>1215</v>
      </c>
      <c r="C6" s="338" t="s">
        <v>1223</v>
      </c>
      <c r="D6" s="350" t="s">
        <v>1217</v>
      </c>
      <c r="E6" s="227" t="s">
        <v>1224</v>
      </c>
    </row>
    <row r="7" spans="1:5" ht="15">
      <c r="A7" s="350" t="s">
        <v>1225</v>
      </c>
      <c r="B7" s="237" t="s">
        <v>1215</v>
      </c>
      <c r="C7" s="338" t="s">
        <v>1223</v>
      </c>
      <c r="D7" s="350" t="s">
        <v>1217</v>
      </c>
      <c r="E7" s="227" t="s">
        <v>1224</v>
      </c>
    </row>
    <row r="8" spans="1:5" ht="15">
      <c r="A8" s="350" t="s">
        <v>1226</v>
      </c>
      <c r="B8" s="237" t="s">
        <v>1215</v>
      </c>
      <c r="C8" s="338" t="s">
        <v>1227</v>
      </c>
      <c r="D8" s="350" t="s">
        <v>1217</v>
      </c>
      <c r="E8" s="227" t="s">
        <v>1228</v>
      </c>
    </row>
    <row r="9" spans="1:5" ht="15">
      <c r="A9" s="350" t="s">
        <v>1229</v>
      </c>
      <c r="B9" s="237" t="s">
        <v>1215</v>
      </c>
      <c r="C9" s="338" t="s">
        <v>1227</v>
      </c>
      <c r="D9" s="350" t="s">
        <v>1217</v>
      </c>
      <c r="E9" s="227" t="s">
        <v>1228</v>
      </c>
    </row>
    <row r="10" spans="1:5" s="364" customFormat="1" ht="15">
      <c r="A10" s="364" t="s">
        <v>1230</v>
      </c>
      <c r="B10" s="378" t="s">
        <v>1215</v>
      </c>
      <c r="C10" s="379" t="s">
        <v>1231</v>
      </c>
      <c r="D10" s="296" t="s">
        <v>1217</v>
      </c>
      <c r="E10" s="228" t="s">
        <v>1232</v>
      </c>
    </row>
    <row r="11" spans="1:5" ht="15">
      <c r="A11" s="350" t="s">
        <v>1233</v>
      </c>
      <c r="B11" s="237" t="s">
        <v>1215</v>
      </c>
      <c r="C11" s="338" t="s">
        <v>1234</v>
      </c>
      <c r="D11" s="350" t="s">
        <v>1217</v>
      </c>
      <c r="E11" s="227" t="s">
        <v>1235</v>
      </c>
    </row>
    <row r="12" spans="1:5" ht="15">
      <c r="A12" s="350" t="s">
        <v>1236</v>
      </c>
      <c r="B12" s="237" t="s">
        <v>1215</v>
      </c>
      <c r="C12" s="338" t="s">
        <v>1237</v>
      </c>
      <c r="D12" s="350" t="s">
        <v>1217</v>
      </c>
      <c r="E12" s="227" t="s">
        <v>1238</v>
      </c>
    </row>
    <row r="13" spans="1:5" s="254" customFormat="1" ht="15">
      <c r="A13" s="364" t="s">
        <v>1239</v>
      </c>
      <c r="B13" s="379" t="s">
        <v>1215</v>
      </c>
      <c r="C13" s="256" t="s">
        <v>1240</v>
      </c>
      <c r="D13" s="216" t="s">
        <v>1217</v>
      </c>
      <c r="E13" s="217" t="s">
        <v>1241</v>
      </c>
    </row>
    <row r="14" spans="1:5" s="254" customFormat="1">
      <c r="A14" s="350" t="s">
        <v>1242</v>
      </c>
      <c r="B14" s="245" t="s">
        <v>1215</v>
      </c>
      <c r="C14" s="247" t="s">
        <v>1243</v>
      </c>
      <c r="D14" s="210" t="s">
        <v>1217</v>
      </c>
      <c r="E14" s="248" t="s">
        <v>1244</v>
      </c>
    </row>
    <row r="15" spans="1:5" s="244" customFormat="1">
      <c r="A15" s="350" t="s">
        <v>1245</v>
      </c>
      <c r="B15" s="245" t="s">
        <v>1215</v>
      </c>
      <c r="C15" s="247" t="s">
        <v>1243</v>
      </c>
      <c r="D15" s="210" t="s">
        <v>1217</v>
      </c>
      <c r="E15" s="248" t="s">
        <v>1244</v>
      </c>
    </row>
    <row r="16" spans="1:5" s="244" customFormat="1">
      <c r="A16" s="350" t="s">
        <v>1246</v>
      </c>
      <c r="B16" s="245" t="s">
        <v>1215</v>
      </c>
      <c r="C16" s="249" t="s">
        <v>1247</v>
      </c>
      <c r="D16" s="320" t="s">
        <v>1217</v>
      </c>
      <c r="E16" s="250" t="s">
        <v>1228</v>
      </c>
    </row>
    <row r="17" spans="1:5" s="244" customFormat="1">
      <c r="A17" s="350" t="s">
        <v>1248</v>
      </c>
      <c r="B17" s="245" t="s">
        <v>1215</v>
      </c>
      <c r="C17" s="247" t="s">
        <v>1249</v>
      </c>
      <c r="D17" s="210" t="s">
        <v>1217</v>
      </c>
      <c r="E17" s="248" t="s">
        <v>1250</v>
      </c>
    </row>
    <row r="18" spans="1:5" s="244" customFormat="1">
      <c r="A18" s="350" t="s">
        <v>1251</v>
      </c>
      <c r="B18" s="245" t="s">
        <v>1215</v>
      </c>
      <c r="C18" s="249" t="s">
        <v>1252</v>
      </c>
      <c r="D18" s="320" t="s">
        <v>1217</v>
      </c>
      <c r="E18" s="250" t="s">
        <v>1253</v>
      </c>
    </row>
    <row r="19" spans="1:5" s="244" customFormat="1">
      <c r="A19" s="350" t="s">
        <v>1254</v>
      </c>
      <c r="B19" s="245" t="s">
        <v>1215</v>
      </c>
      <c r="C19" s="249" t="s">
        <v>1252</v>
      </c>
      <c r="D19" s="320" t="s">
        <v>1217</v>
      </c>
      <c r="E19" s="250" t="s">
        <v>1253</v>
      </c>
    </row>
    <row r="20" spans="1:5" s="254" customFormat="1">
      <c r="A20" s="364" t="s">
        <v>1255</v>
      </c>
      <c r="B20" s="255" t="s">
        <v>1215</v>
      </c>
      <c r="C20" s="256" t="s">
        <v>1256</v>
      </c>
      <c r="D20" s="216" t="s">
        <v>1217</v>
      </c>
      <c r="E20" s="217" t="s">
        <v>1257</v>
      </c>
    </row>
    <row r="21" spans="1:5" s="244" customFormat="1">
      <c r="A21" s="350" t="s">
        <v>1258</v>
      </c>
      <c r="B21" s="245" t="s">
        <v>1215</v>
      </c>
      <c r="C21" s="247" t="s">
        <v>1259</v>
      </c>
      <c r="D21" s="210" t="s">
        <v>1217</v>
      </c>
      <c r="E21" s="248" t="s">
        <v>1260</v>
      </c>
    </row>
    <row r="22" spans="1:5" s="244" customFormat="1">
      <c r="A22" s="350" t="s">
        <v>1261</v>
      </c>
      <c r="B22" s="245" t="s">
        <v>1215</v>
      </c>
      <c r="C22" s="249" t="s">
        <v>1262</v>
      </c>
      <c r="D22" s="320" t="s">
        <v>1217</v>
      </c>
      <c r="E22" s="250" t="s">
        <v>1263</v>
      </c>
    </row>
    <row r="23" spans="1:5" s="244" customFormat="1">
      <c r="A23" s="350" t="s">
        <v>1264</v>
      </c>
      <c r="B23" s="245" t="s">
        <v>1215</v>
      </c>
      <c r="C23" s="249" t="s">
        <v>1262</v>
      </c>
      <c r="D23" s="320" t="s">
        <v>1217</v>
      </c>
      <c r="E23" s="250" t="s">
        <v>1263</v>
      </c>
    </row>
    <row r="24" spans="1:5" s="244" customFormat="1">
      <c r="A24" s="350" t="s">
        <v>1265</v>
      </c>
      <c r="B24" s="245" t="s">
        <v>1215</v>
      </c>
      <c r="C24" s="253" t="s">
        <v>1266</v>
      </c>
      <c r="D24" s="210" t="s">
        <v>1217</v>
      </c>
      <c r="E24" s="211" t="s">
        <v>1267</v>
      </c>
    </row>
    <row r="25" spans="1:5" s="244" customFormat="1">
      <c r="A25" s="350" t="s">
        <v>1268</v>
      </c>
      <c r="B25" s="245" t="s">
        <v>1215</v>
      </c>
      <c r="C25" s="253" t="s">
        <v>1266</v>
      </c>
      <c r="D25" s="210" t="s">
        <v>1217</v>
      </c>
      <c r="E25" s="211" t="s">
        <v>1267</v>
      </c>
    </row>
    <row r="26" spans="1:5" s="244" customFormat="1">
      <c r="A26" s="350" t="s">
        <v>1269</v>
      </c>
      <c r="B26" s="245" t="s">
        <v>1215</v>
      </c>
      <c r="C26" s="246" t="s">
        <v>1270</v>
      </c>
      <c r="D26" s="210" t="s">
        <v>1217</v>
      </c>
      <c r="E26" s="211" t="s">
        <v>1271</v>
      </c>
    </row>
    <row r="27" spans="1:5" s="244" customFormat="1">
      <c r="A27" s="350" t="s">
        <v>1272</v>
      </c>
      <c r="B27" s="245" t="s">
        <v>1215</v>
      </c>
      <c r="C27" s="246" t="s">
        <v>1270</v>
      </c>
      <c r="D27" s="210" t="s">
        <v>1217</v>
      </c>
      <c r="E27" s="211" t="s">
        <v>1271</v>
      </c>
    </row>
    <row r="28" spans="1:5" s="244" customFormat="1">
      <c r="A28" s="350"/>
      <c r="B28" s="245"/>
      <c r="C28" s="246"/>
      <c r="D28" s="210"/>
      <c r="E28" s="211"/>
    </row>
    <row r="29" spans="1:5" s="244" customFormat="1">
      <c r="A29" s="350"/>
      <c r="B29" s="245"/>
      <c r="C29" s="253"/>
      <c r="D29" s="210"/>
      <c r="E29" s="211"/>
    </row>
    <row r="30" spans="1:5" s="254" customFormat="1">
      <c r="A30" s="350"/>
      <c r="B30" s="255"/>
      <c r="C30" s="259"/>
      <c r="D30" s="216"/>
      <c r="E30" s="217"/>
    </row>
    <row r="31" spans="1:5" s="244" customFormat="1">
      <c r="A31" s="350"/>
      <c r="B31" s="245"/>
      <c r="C31" s="246"/>
      <c r="D31" s="210"/>
      <c r="E31" s="211"/>
    </row>
    <row r="32" spans="1:5" s="244" customFormat="1">
      <c r="A32" s="208"/>
      <c r="B32" s="245"/>
      <c r="C32" s="253"/>
      <c r="D32" s="210"/>
      <c r="E32" s="211"/>
    </row>
    <row r="33" spans="1:5" s="244" customFormat="1">
      <c r="A33" s="208"/>
      <c r="B33" s="245"/>
      <c r="C33" s="246"/>
      <c r="D33" s="210"/>
      <c r="E33" s="211"/>
    </row>
    <row r="34" spans="1:5" s="244" customFormat="1">
      <c r="A34" s="208"/>
      <c r="B34" s="245"/>
      <c r="C34" s="253"/>
      <c r="D34" s="210"/>
      <c r="E34" s="211"/>
    </row>
    <row r="35" spans="1:5" s="244" customFormat="1">
      <c r="A35" s="208"/>
      <c r="B35" s="245"/>
      <c r="C35" s="252"/>
      <c r="D35" s="210"/>
      <c r="E35" s="211"/>
    </row>
    <row r="36" spans="1:5" s="254" customFormat="1">
      <c r="A36" s="214"/>
      <c r="B36" s="255"/>
      <c r="C36" s="256"/>
      <c r="D36" s="216"/>
      <c r="E36" s="217"/>
    </row>
    <row r="37" spans="1:5">
      <c r="A37" s="202"/>
      <c r="B37" s="260"/>
      <c r="C37" s="261"/>
      <c r="D37" s="220"/>
      <c r="E37" s="222"/>
    </row>
    <row r="38" spans="1:5" s="244" customFormat="1">
      <c r="A38" s="208"/>
      <c r="B38" s="208"/>
      <c r="C38" s="211"/>
      <c r="D38" s="210"/>
      <c r="E38" s="211"/>
    </row>
    <row r="39" spans="1:5" s="244" customFormat="1">
      <c r="A39" s="208"/>
      <c r="B39" s="208"/>
      <c r="C39" s="231"/>
      <c r="D39" s="210"/>
      <c r="E39" s="211"/>
    </row>
    <row r="40" spans="1:5" s="244" customFormat="1">
      <c r="A40" s="208"/>
      <c r="B40" s="208"/>
      <c r="C40" s="234"/>
      <c r="D40" s="210"/>
      <c r="E40" s="211"/>
    </row>
    <row r="41" spans="1:5" s="244" customFormat="1">
      <c r="A41" s="214"/>
      <c r="B41" s="214"/>
      <c r="C41" s="217"/>
      <c r="D41" s="216"/>
      <c r="E41" s="217"/>
    </row>
    <row r="42" spans="1:5" s="254" customFormat="1">
      <c r="A42" s="263"/>
      <c r="B42" s="263"/>
      <c r="C42" s="234"/>
      <c r="D42" s="210"/>
      <c r="E42" s="234"/>
    </row>
    <row r="43" spans="1:5" s="244" customFormat="1">
      <c r="A43" s="263"/>
      <c r="B43" s="208"/>
      <c r="C43" s="211"/>
      <c r="D43" s="210"/>
      <c r="E43" s="211"/>
    </row>
    <row r="44" spans="1:5" s="244" customFormat="1">
      <c r="A44" s="263"/>
      <c r="B44" s="208"/>
      <c r="C44" s="264"/>
      <c r="D44" s="210"/>
      <c r="E44" s="211"/>
    </row>
    <row r="45" spans="1:5" s="244" customFormat="1">
      <c r="A45" s="263"/>
      <c r="B45" s="208"/>
      <c r="C45" s="211"/>
      <c r="D45" s="210"/>
      <c r="E45" s="211"/>
    </row>
    <row r="46" spans="1:5" s="244" customFormat="1">
      <c r="A46" s="214"/>
      <c r="B46" s="214"/>
      <c r="C46" s="217"/>
      <c r="D46" s="216"/>
      <c r="E46" s="217"/>
    </row>
    <row r="47" spans="1:5" s="244" customFormat="1">
      <c r="A47" s="263"/>
      <c r="B47" s="208"/>
      <c r="C47" s="264"/>
      <c r="D47" s="210"/>
      <c r="E47" s="211"/>
    </row>
    <row r="48" spans="1:5" s="254" customFormat="1">
      <c r="A48" s="263"/>
      <c r="B48" s="208"/>
      <c r="C48" s="211"/>
      <c r="D48" s="210"/>
      <c r="E48" s="211"/>
    </row>
    <row r="49" spans="1:5" s="244" customFormat="1">
      <c r="A49" s="263"/>
      <c r="B49" s="208"/>
      <c r="C49" s="264"/>
      <c r="D49" s="210"/>
      <c r="E49" s="211"/>
    </row>
    <row r="50" spans="1:5" s="244" customFormat="1">
      <c r="A50" s="214"/>
      <c r="B50" s="214"/>
      <c r="C50" s="225"/>
      <c r="D50" s="216"/>
      <c r="E50" s="217"/>
    </row>
    <row r="51" spans="1:5" s="244" customFormat="1">
      <c r="A51" s="208"/>
      <c r="B51" s="208"/>
      <c r="C51" s="265"/>
      <c r="D51" s="210"/>
      <c r="E51" s="211"/>
    </row>
    <row r="52" spans="1:5" s="254" customFormat="1">
      <c r="A52" s="208"/>
      <c r="B52" s="208"/>
      <c r="C52" s="264"/>
      <c r="D52" s="210"/>
      <c r="E52" s="211"/>
    </row>
    <row r="53" spans="1:5" s="244" customFormat="1">
      <c r="A53" s="208"/>
      <c r="B53" s="208"/>
      <c r="C53" s="211"/>
      <c r="D53" s="210"/>
      <c r="E53" s="211"/>
    </row>
    <row r="54" spans="1:5" s="244" customFormat="1">
      <c r="A54" s="208"/>
      <c r="B54" s="208"/>
      <c r="C54" s="264"/>
      <c r="D54" s="210"/>
      <c r="E54" s="211"/>
    </row>
    <row r="55" spans="1:5" s="244" customFormat="1">
      <c r="A55" s="214"/>
      <c r="B55" s="214"/>
      <c r="C55" s="225"/>
      <c r="D55" s="216"/>
      <c r="E55" s="217"/>
    </row>
    <row r="56" spans="1:5" s="244" customFormat="1">
      <c r="A56" s="208"/>
      <c r="B56" s="208"/>
      <c r="C56" s="264"/>
      <c r="D56" s="210"/>
      <c r="E56" s="211"/>
    </row>
    <row r="57" spans="1:5" s="244" customFormat="1">
      <c r="A57" s="208"/>
      <c r="B57" s="208"/>
      <c r="C57" s="211"/>
      <c r="D57" s="210"/>
      <c r="E57" s="211"/>
    </row>
    <row r="58" spans="1:5" s="254" customFormat="1">
      <c r="A58" s="208"/>
      <c r="B58" s="208"/>
      <c r="C58" s="264"/>
      <c r="D58" s="210"/>
      <c r="E58" s="211"/>
    </row>
    <row r="59" spans="1:5" s="244" customFormat="1">
      <c r="A59" s="208"/>
      <c r="B59" s="208"/>
      <c r="C59" s="211"/>
      <c r="D59" s="210"/>
      <c r="E59" s="211"/>
    </row>
    <row r="60" spans="1:5" s="244" customFormat="1">
      <c r="A60" s="214"/>
      <c r="B60" s="214"/>
      <c r="C60" s="217"/>
      <c r="D60" s="216"/>
      <c r="E60" s="217"/>
    </row>
    <row r="61" spans="1:5" s="254" customFormat="1">
      <c r="A61" s="208"/>
      <c r="B61" s="208"/>
      <c r="C61" s="264"/>
      <c r="D61" s="210"/>
      <c r="E61" s="211"/>
    </row>
    <row r="62" spans="1:5" s="244" customFormat="1">
      <c r="A62" s="208"/>
      <c r="B62" s="208"/>
      <c r="C62" s="211"/>
      <c r="D62" s="210"/>
      <c r="E62" s="211"/>
    </row>
    <row r="63" spans="1:5" s="244" customFormat="1">
      <c r="A63" s="208"/>
      <c r="B63" s="208"/>
      <c r="C63" s="264"/>
      <c r="D63" s="210"/>
      <c r="E63" s="211"/>
    </row>
    <row r="64" spans="1:5" s="244" customFormat="1">
      <c r="A64" s="214"/>
      <c r="B64" s="214"/>
      <c r="C64" s="214"/>
      <c r="D64" s="216"/>
      <c r="E64" s="217"/>
    </row>
    <row r="65" spans="1:5" s="244" customFormat="1">
      <c r="A65" s="208"/>
      <c r="B65" s="208"/>
      <c r="C65" s="211"/>
      <c r="D65" s="210"/>
      <c r="E65" s="211"/>
    </row>
    <row r="66" spans="1:5" s="254" customFormat="1">
      <c r="A66" s="208"/>
      <c r="B66" s="208"/>
      <c r="C66" s="264"/>
      <c r="D66" s="210"/>
      <c r="E66" s="211"/>
    </row>
    <row r="67" spans="1:5" s="244" customFormat="1">
      <c r="A67" s="214"/>
      <c r="B67" s="214"/>
      <c r="C67" s="214"/>
      <c r="D67" s="216"/>
      <c r="E67" s="217"/>
    </row>
    <row r="68" spans="1:5" s="244" customFormat="1">
      <c r="A68" s="202"/>
      <c r="B68" s="266"/>
      <c r="C68" s="261"/>
      <c r="D68" s="220"/>
      <c r="E68" s="222"/>
    </row>
    <row r="69" spans="1:5" s="244" customFormat="1">
      <c r="A69" s="208"/>
      <c r="B69" s="245"/>
      <c r="C69" s="253"/>
      <c r="D69" s="210"/>
      <c r="E69" s="211"/>
    </row>
    <row r="70" spans="1:5" s="244" customFormat="1">
      <c r="A70" s="208"/>
      <c r="B70" s="245"/>
      <c r="C70" s="246"/>
      <c r="D70" s="210"/>
      <c r="E70" s="211"/>
    </row>
    <row r="71" spans="1:5" s="254" customFormat="1">
      <c r="A71" s="208"/>
      <c r="B71" s="245"/>
      <c r="C71" s="253"/>
      <c r="D71" s="210"/>
      <c r="E71" s="211"/>
    </row>
    <row r="72" spans="1:5" s="244" customFormat="1">
      <c r="A72" s="263"/>
      <c r="B72" s="245"/>
      <c r="C72" s="246"/>
      <c r="D72" s="210"/>
      <c r="E72" s="211"/>
    </row>
    <row r="73" spans="1:5" s="244" customFormat="1">
      <c r="A73" s="214"/>
      <c r="B73" s="255"/>
      <c r="C73" s="256"/>
      <c r="D73" s="216"/>
      <c r="E73" s="214"/>
    </row>
    <row r="74" spans="1:5" s="244" customFormat="1">
      <c r="A74" s="208"/>
      <c r="B74" s="245"/>
      <c r="C74" s="253"/>
      <c r="D74" s="210"/>
      <c r="E74" s="211"/>
    </row>
    <row r="75" spans="1:5" s="244" customFormat="1">
      <c r="A75" s="208"/>
      <c r="B75" s="245"/>
      <c r="C75" s="246"/>
      <c r="D75" s="210"/>
      <c r="E75" s="211"/>
    </row>
    <row r="76" spans="1:5" s="254" customFormat="1">
      <c r="A76" s="208"/>
      <c r="B76" s="245"/>
      <c r="C76" s="253"/>
      <c r="D76" s="210"/>
      <c r="E76" s="211"/>
    </row>
    <row r="77" spans="1:5" s="244" customFormat="1">
      <c r="A77" s="208"/>
      <c r="B77" s="245"/>
      <c r="C77" s="246"/>
      <c r="D77" s="210"/>
      <c r="E77" s="211"/>
    </row>
    <row r="78" spans="1:5" s="244" customFormat="1">
      <c r="A78" s="214"/>
      <c r="B78" s="255"/>
      <c r="C78" s="256"/>
      <c r="D78" s="216"/>
      <c r="E78" s="217"/>
    </row>
    <row r="79" spans="1:5" s="244" customFormat="1">
      <c r="A79" s="208"/>
      <c r="B79" s="245"/>
      <c r="C79" s="253"/>
      <c r="D79" s="210"/>
      <c r="E79" s="211"/>
    </row>
    <row r="80" spans="1:5" s="244" customFormat="1">
      <c r="A80" s="208"/>
      <c r="B80" s="245"/>
      <c r="C80" s="246"/>
      <c r="D80" s="210"/>
      <c r="E80" s="211"/>
    </row>
    <row r="81" spans="1:5" s="254" customFormat="1">
      <c r="A81" s="208"/>
      <c r="B81" s="245"/>
      <c r="C81" s="253"/>
      <c r="D81" s="210"/>
      <c r="E81" s="211"/>
    </row>
    <row r="82" spans="1:5" s="244" customFormat="1">
      <c r="A82" s="208"/>
      <c r="B82" s="245"/>
      <c r="C82" s="246"/>
      <c r="D82" s="210"/>
      <c r="E82" s="211"/>
    </row>
    <row r="83" spans="1:5" s="244" customFormat="1">
      <c r="A83" s="214"/>
      <c r="B83" s="255"/>
      <c r="C83" s="256"/>
      <c r="D83" s="216"/>
      <c r="E83" s="214"/>
    </row>
    <row r="84" spans="1:5" s="244" customFormat="1">
      <c r="A84" s="208"/>
      <c r="B84" s="245"/>
      <c r="C84" s="257"/>
      <c r="D84" s="210"/>
      <c r="E84" s="211"/>
    </row>
    <row r="85" spans="1:5" s="244" customFormat="1">
      <c r="A85" s="208"/>
      <c r="B85" s="245"/>
      <c r="C85" s="252"/>
      <c r="D85" s="210"/>
      <c r="E85" s="211"/>
    </row>
    <row r="86" spans="1:5" s="244" customFormat="1">
      <c r="A86" s="208"/>
      <c r="B86" s="245"/>
      <c r="C86" s="252"/>
      <c r="D86" s="210"/>
      <c r="E86" s="211"/>
    </row>
    <row r="87" spans="1:5" s="254" customFormat="1">
      <c r="A87" s="208"/>
      <c r="B87" s="245"/>
      <c r="C87" s="252"/>
      <c r="D87" s="210"/>
      <c r="E87" s="211"/>
    </row>
    <row r="88" spans="1:5" s="244" customFormat="1">
      <c r="A88" s="214"/>
      <c r="B88" s="255"/>
      <c r="C88" s="259"/>
      <c r="D88" s="210"/>
      <c r="E88" s="214"/>
    </row>
    <row r="89" spans="1:5" s="244" customFormat="1">
      <c r="A89" s="208"/>
      <c r="B89" s="245"/>
      <c r="C89" s="257"/>
      <c r="D89" s="210"/>
      <c r="E89" s="234"/>
    </row>
    <row r="90" spans="1:5" s="244" customFormat="1">
      <c r="A90" s="208"/>
      <c r="B90" s="245"/>
      <c r="C90" s="246"/>
      <c r="D90" s="210"/>
      <c r="E90" s="211"/>
    </row>
    <row r="91" spans="1:5" s="254" customFormat="1">
      <c r="A91" s="208"/>
      <c r="B91" s="245"/>
      <c r="C91" s="253"/>
      <c r="D91" s="210"/>
      <c r="E91" s="211"/>
    </row>
    <row r="92" spans="1:5" s="244" customFormat="1" ht="13.15" customHeight="1">
      <c r="A92" s="208"/>
      <c r="B92" s="245"/>
      <c r="C92" s="253"/>
      <c r="D92" s="210"/>
      <c r="E92" s="211"/>
    </row>
    <row r="93" spans="1:5">
      <c r="A93" s="214"/>
      <c r="B93" s="255"/>
      <c r="C93" s="259"/>
      <c r="D93" s="216"/>
      <c r="E93" s="217"/>
    </row>
    <row r="94" spans="1:5" s="244" customFormat="1">
      <c r="A94" s="202"/>
      <c r="B94" s="267"/>
      <c r="C94" s="262"/>
      <c r="D94" s="220"/>
      <c r="E94" s="222"/>
    </row>
    <row r="95" spans="1:5" s="244" customFormat="1">
      <c r="A95" s="208"/>
      <c r="B95" s="245"/>
      <c r="C95" s="252"/>
      <c r="D95" s="210"/>
      <c r="E95" s="211"/>
    </row>
    <row r="96" spans="1:5" s="244" customFormat="1">
      <c r="A96" s="208"/>
      <c r="B96" s="245"/>
      <c r="C96" s="257"/>
      <c r="D96" s="210"/>
      <c r="E96" s="211"/>
    </row>
    <row r="97" spans="1:5" s="244" customFormat="1">
      <c r="A97" s="208"/>
      <c r="B97" s="245"/>
      <c r="C97" s="252"/>
      <c r="D97" s="210"/>
      <c r="E97" s="211"/>
    </row>
    <row r="98" spans="1:5" s="244" customFormat="1">
      <c r="A98" s="208"/>
      <c r="B98" s="245"/>
      <c r="C98" s="257"/>
      <c r="D98" s="210"/>
      <c r="E98" s="211"/>
    </row>
    <row r="99" spans="1:5" s="254" customFormat="1">
      <c r="A99" s="208"/>
      <c r="B99" s="245"/>
      <c r="C99" s="252"/>
      <c r="D99" s="210"/>
      <c r="E99" s="211"/>
    </row>
    <row r="100" spans="1:5" s="244" customFormat="1">
      <c r="A100" s="208"/>
      <c r="B100" s="245"/>
      <c r="C100" s="257"/>
      <c r="D100" s="210"/>
      <c r="E100" s="211"/>
    </row>
    <row r="101" spans="1:5" s="244" customFormat="1">
      <c r="A101" s="214"/>
      <c r="B101" s="255"/>
      <c r="C101" s="259"/>
      <c r="D101" s="216"/>
      <c r="E101" s="217"/>
    </row>
    <row r="102" spans="1:5" s="244" customFormat="1">
      <c r="A102" s="208"/>
      <c r="B102" s="245"/>
      <c r="C102" s="252"/>
      <c r="D102" s="210"/>
      <c r="E102" s="211"/>
    </row>
    <row r="103" spans="1:5" s="244" customFormat="1">
      <c r="A103" s="208"/>
      <c r="B103" s="245"/>
      <c r="C103" s="257"/>
      <c r="D103" s="210"/>
      <c r="E103" s="211"/>
    </row>
    <row r="104" spans="1:5" s="244" customFormat="1">
      <c r="A104" s="208"/>
      <c r="B104" s="245"/>
      <c r="C104" s="252"/>
      <c r="D104" s="210"/>
      <c r="E104" s="211"/>
    </row>
    <row r="105" spans="1:5" s="244" customFormat="1">
      <c r="A105" s="208"/>
      <c r="B105" s="245"/>
      <c r="C105" s="257"/>
      <c r="D105" s="210"/>
      <c r="E105" s="211"/>
    </row>
    <row r="106" spans="1:5" s="254" customFormat="1">
      <c r="A106" s="208"/>
      <c r="B106" s="245"/>
      <c r="C106" s="252"/>
      <c r="D106" s="210"/>
      <c r="E106" s="211"/>
    </row>
    <row r="107" spans="1:5" s="244" customFormat="1">
      <c r="A107" s="208"/>
      <c r="B107" s="245"/>
      <c r="C107" s="257"/>
      <c r="D107" s="210"/>
      <c r="E107" s="211"/>
    </row>
    <row r="108" spans="1:5" s="244" customFormat="1">
      <c r="A108" s="214"/>
      <c r="B108" s="255"/>
      <c r="C108" s="259"/>
      <c r="D108" s="216"/>
      <c r="E108" s="217"/>
    </row>
    <row r="109" spans="1:5" s="244" customFormat="1">
      <c r="A109" s="208"/>
      <c r="B109" s="245"/>
      <c r="C109" s="252"/>
      <c r="D109" s="210"/>
      <c r="E109" s="211"/>
    </row>
    <row r="110" spans="1:5" s="244" customFormat="1">
      <c r="A110" s="208"/>
      <c r="B110" s="245"/>
      <c r="C110" s="257"/>
      <c r="D110" s="210"/>
      <c r="E110" s="211"/>
    </row>
    <row r="111" spans="1:5" s="244" customFormat="1">
      <c r="A111" s="208"/>
      <c r="B111" s="245"/>
      <c r="C111" s="252"/>
      <c r="D111" s="210"/>
      <c r="E111" s="211"/>
    </row>
    <row r="112" spans="1:5" s="244" customFormat="1">
      <c r="A112" s="208"/>
      <c r="B112" s="245"/>
      <c r="C112" s="257"/>
      <c r="D112" s="210"/>
      <c r="E112" s="211"/>
    </row>
    <row r="113" spans="1:5" s="244" customFormat="1">
      <c r="A113" s="208"/>
      <c r="B113" s="245"/>
      <c r="C113" s="252"/>
      <c r="D113" s="210"/>
      <c r="E113" s="211"/>
    </row>
    <row r="114" spans="1:5" s="244" customFormat="1">
      <c r="A114" s="208"/>
      <c r="B114" s="245"/>
      <c r="C114" s="257"/>
      <c r="D114" s="210"/>
      <c r="E114" s="211"/>
    </row>
    <row r="115" spans="1:5" s="244" customFormat="1">
      <c r="A115" s="208"/>
      <c r="B115" s="245"/>
      <c r="C115" s="252"/>
      <c r="D115" s="210"/>
      <c r="E115" s="211"/>
    </row>
    <row r="116" spans="1:5" s="244" customFormat="1">
      <c r="A116" s="214"/>
      <c r="B116" s="255"/>
      <c r="C116" s="256"/>
      <c r="D116" s="268"/>
      <c r="E116" s="217"/>
    </row>
    <row r="117" spans="1:5" s="254" customFormat="1">
      <c r="A117" s="208"/>
      <c r="B117" s="245"/>
      <c r="C117" s="257"/>
      <c r="D117" s="210"/>
      <c r="E117" s="211"/>
    </row>
    <row r="118" spans="1:5" s="244" customFormat="1">
      <c r="A118" s="208"/>
      <c r="B118" s="245"/>
      <c r="C118" s="252"/>
      <c r="D118" s="210"/>
      <c r="E118" s="211"/>
    </row>
    <row r="119" spans="1:5" s="244" customFormat="1">
      <c r="A119" s="208"/>
      <c r="B119" s="245"/>
      <c r="C119" s="257"/>
      <c r="D119" s="210"/>
      <c r="E119" s="211"/>
    </row>
    <row r="120" spans="1:5" s="244" customFormat="1">
      <c r="A120" s="208"/>
      <c r="B120" s="245"/>
      <c r="C120" s="252"/>
      <c r="D120" s="210"/>
      <c r="E120" s="211"/>
    </row>
    <row r="121" spans="1:5" s="244" customFormat="1">
      <c r="A121" s="208"/>
      <c r="B121" s="245"/>
      <c r="C121" s="252"/>
      <c r="D121" s="210"/>
      <c r="E121" s="211"/>
    </row>
    <row r="122" spans="1:5" s="244" customFormat="1">
      <c r="A122" s="208"/>
      <c r="B122" s="245"/>
      <c r="C122" s="257"/>
      <c r="D122" s="210"/>
      <c r="E122" s="211"/>
    </row>
    <row r="123" spans="1:5" s="244" customFormat="1">
      <c r="A123" s="214"/>
      <c r="B123" s="255"/>
      <c r="C123" s="256"/>
      <c r="D123" s="269"/>
      <c r="E123" s="217"/>
    </row>
    <row r="124" spans="1:5" s="254" customFormat="1">
      <c r="A124" s="208"/>
      <c r="B124" s="245"/>
      <c r="C124" s="252"/>
      <c r="D124" s="210"/>
      <c r="E124" s="211"/>
    </row>
    <row r="125" spans="1:5" s="244" customFormat="1">
      <c r="A125" s="208"/>
      <c r="B125" s="245"/>
      <c r="C125" s="257"/>
      <c r="D125" s="210"/>
      <c r="E125" s="211"/>
    </row>
    <row r="126" spans="1:5" s="244" customFormat="1">
      <c r="A126" s="208"/>
      <c r="B126" s="245"/>
      <c r="C126" s="252"/>
      <c r="D126" s="210"/>
      <c r="E126" s="211"/>
    </row>
    <row r="127" spans="1:5" s="244" customFormat="1">
      <c r="A127" s="208"/>
      <c r="B127" s="245"/>
      <c r="C127" s="257"/>
      <c r="D127" s="210"/>
      <c r="E127" s="211"/>
    </row>
    <row r="128" spans="1:5" s="244" customFormat="1">
      <c r="A128" s="208"/>
      <c r="B128" s="245"/>
      <c r="C128" s="252"/>
      <c r="D128" s="210"/>
      <c r="E128" s="211"/>
    </row>
    <row r="129" spans="1:5" s="244" customFormat="1">
      <c r="A129" s="208"/>
      <c r="B129" s="245"/>
      <c r="C129" s="257"/>
      <c r="D129" s="210"/>
      <c r="E129" s="211"/>
    </row>
    <row r="130" spans="1:5" s="244" customFormat="1">
      <c r="A130" s="214"/>
      <c r="B130" s="255"/>
      <c r="C130" s="270"/>
      <c r="D130" s="269"/>
      <c r="E130" s="217"/>
    </row>
    <row r="131" spans="1:5" s="244" customFormat="1">
      <c r="A131" s="208"/>
      <c r="B131" s="245"/>
      <c r="C131" s="252"/>
      <c r="D131" s="210"/>
      <c r="E131" s="211"/>
    </row>
    <row r="132" spans="1:5" s="244" customFormat="1">
      <c r="A132" s="208"/>
      <c r="B132" s="245"/>
      <c r="C132" s="257"/>
      <c r="D132" s="210"/>
      <c r="E132" s="211"/>
    </row>
    <row r="133" spans="1:5" s="254" customFormat="1">
      <c r="A133" s="208"/>
      <c r="B133" s="245"/>
      <c r="C133" s="252"/>
      <c r="D133" s="210"/>
      <c r="E133" s="211"/>
    </row>
    <row r="134" spans="1:5" s="244" customFormat="1">
      <c r="A134" s="208"/>
      <c r="B134" s="245"/>
      <c r="C134" s="257"/>
      <c r="D134" s="210"/>
      <c r="E134" s="211"/>
    </row>
    <row r="135" spans="1:5" s="244" customFormat="1">
      <c r="A135" s="214"/>
      <c r="B135" s="255"/>
      <c r="C135" s="259"/>
      <c r="D135" s="269"/>
      <c r="E135" s="217"/>
    </row>
    <row r="136" spans="1:5" s="244" customFormat="1">
      <c r="A136" s="208"/>
      <c r="B136" s="245"/>
      <c r="C136" s="252"/>
      <c r="D136" s="210"/>
      <c r="E136" s="211"/>
    </row>
    <row r="137" spans="1:5" s="244" customFormat="1">
      <c r="A137" s="208"/>
      <c r="B137" s="245"/>
      <c r="C137" s="257"/>
      <c r="D137" s="210"/>
      <c r="E137" s="211"/>
    </row>
    <row r="138" spans="1:5" s="254" customFormat="1">
      <c r="A138" s="208"/>
      <c r="B138" s="245"/>
      <c r="C138" s="252"/>
      <c r="D138" s="210"/>
      <c r="E138" s="211"/>
    </row>
    <row r="139" spans="1:5" s="244" customFormat="1">
      <c r="A139" s="208"/>
      <c r="B139" s="245"/>
      <c r="C139" s="257"/>
      <c r="D139" s="210"/>
      <c r="E139" s="211"/>
    </row>
    <row r="140" spans="1:5" s="244" customFormat="1">
      <c r="A140" s="214"/>
      <c r="B140" s="255"/>
      <c r="C140" s="259"/>
      <c r="D140" s="269"/>
      <c r="E140" s="217"/>
    </row>
    <row r="141" spans="1:5" s="244" customFormat="1">
      <c r="A141" s="208"/>
      <c r="B141" s="245"/>
      <c r="C141" s="252"/>
      <c r="D141" s="210"/>
      <c r="E141" s="211"/>
    </row>
    <row r="142" spans="1:5" s="244" customFormat="1">
      <c r="A142" s="208"/>
      <c r="B142" s="245"/>
      <c r="C142" s="257"/>
      <c r="D142" s="210"/>
      <c r="E142" s="211"/>
    </row>
    <row r="143" spans="1:5" s="244" customFormat="1">
      <c r="A143" s="208"/>
      <c r="B143" s="245"/>
      <c r="C143" s="252"/>
      <c r="D143" s="210"/>
      <c r="E143" s="211"/>
    </row>
    <row r="144" spans="1:5" s="254" customFormat="1">
      <c r="A144" s="208"/>
      <c r="B144" s="245"/>
      <c r="C144" s="257"/>
      <c r="D144" s="210"/>
      <c r="E144" s="211"/>
    </row>
    <row r="145" spans="1:5" s="244" customFormat="1">
      <c r="A145" s="208"/>
      <c r="B145" s="245"/>
      <c r="C145" s="252"/>
      <c r="D145" s="210"/>
      <c r="E145" s="211"/>
    </row>
    <row r="146" spans="1:5">
      <c r="A146" s="214"/>
      <c r="B146" s="255"/>
      <c r="C146" s="271"/>
      <c r="D146" s="269"/>
      <c r="E146" s="217"/>
    </row>
    <row r="147" spans="1:5" s="244" customFormat="1">
      <c r="A147" s="202"/>
      <c r="B147" s="260"/>
      <c r="C147" s="261"/>
      <c r="D147" s="220"/>
      <c r="E147" s="222"/>
    </row>
    <row r="148" spans="1:5" s="244" customFormat="1">
      <c r="A148" s="208"/>
      <c r="B148" s="245"/>
      <c r="C148" s="257"/>
      <c r="D148" s="210"/>
      <c r="E148" s="211"/>
    </row>
    <row r="149" spans="1:5" s="244" customFormat="1">
      <c r="A149" s="208"/>
      <c r="B149" s="245"/>
      <c r="C149" s="252"/>
      <c r="D149" s="210"/>
      <c r="E149" s="211"/>
    </row>
    <row r="150" spans="1:5" s="244" customFormat="1">
      <c r="A150" s="208"/>
      <c r="B150" s="245"/>
      <c r="C150" s="253"/>
      <c r="D150" s="210"/>
      <c r="E150" s="211"/>
    </row>
    <row r="151" spans="1:5" s="254" customFormat="1">
      <c r="A151" s="208"/>
      <c r="B151" s="245"/>
      <c r="C151" s="252"/>
      <c r="D151" s="210"/>
      <c r="E151" s="211"/>
    </row>
    <row r="152" spans="1:5" s="244" customFormat="1">
      <c r="A152" s="208"/>
      <c r="B152" s="245"/>
      <c r="C152" s="257"/>
      <c r="D152" s="210"/>
      <c r="E152" s="211"/>
    </row>
    <row r="153" spans="1:5" s="244" customFormat="1">
      <c r="A153" s="214"/>
      <c r="B153" s="255"/>
      <c r="C153" s="259"/>
      <c r="D153" s="216"/>
      <c r="E153" s="217"/>
    </row>
    <row r="154" spans="1:5" s="244" customFormat="1">
      <c r="A154" s="208"/>
      <c r="B154" s="245"/>
      <c r="C154" s="252"/>
      <c r="D154" s="210"/>
      <c r="E154" s="211"/>
    </row>
    <row r="155" spans="1:5" s="244" customFormat="1">
      <c r="A155" s="208"/>
      <c r="B155" s="245"/>
      <c r="C155" s="252"/>
      <c r="D155" s="210"/>
      <c r="E155" s="211"/>
    </row>
    <row r="156" spans="1:5" s="254" customFormat="1">
      <c r="A156" s="208"/>
      <c r="B156" s="245"/>
      <c r="C156" s="252"/>
      <c r="D156" s="210"/>
      <c r="E156" s="211"/>
    </row>
    <row r="157" spans="1:5" s="244" customFormat="1">
      <c r="A157" s="208"/>
      <c r="B157" s="245"/>
      <c r="C157" s="252"/>
      <c r="D157" s="210"/>
      <c r="E157" s="211"/>
    </row>
    <row r="158" spans="1:5" s="244" customFormat="1">
      <c r="A158" s="214"/>
      <c r="B158" s="255"/>
      <c r="C158" s="256"/>
      <c r="D158" s="216"/>
      <c r="E158" s="217"/>
    </row>
    <row r="159" spans="1:5" s="244" customFormat="1">
      <c r="A159" s="208"/>
      <c r="B159" s="245"/>
      <c r="C159" s="252"/>
      <c r="D159" s="210"/>
      <c r="E159" s="211"/>
    </row>
    <row r="160" spans="1:5" s="244" customFormat="1">
      <c r="A160" s="208"/>
      <c r="B160" s="245"/>
      <c r="C160" s="257"/>
      <c r="D160" s="210"/>
      <c r="E160" s="211"/>
    </row>
    <row r="161" spans="1:5" s="254" customFormat="1">
      <c r="A161" s="208"/>
      <c r="B161" s="245"/>
      <c r="C161" s="252"/>
      <c r="D161" s="210"/>
      <c r="E161" s="211"/>
    </row>
    <row r="162" spans="1:5" s="244" customFormat="1">
      <c r="A162" s="208"/>
      <c r="B162" s="245"/>
      <c r="C162" s="257"/>
      <c r="D162" s="210"/>
      <c r="E162" s="211"/>
    </row>
    <row r="163" spans="1:5" s="244" customFormat="1">
      <c r="A163" s="214"/>
      <c r="B163" s="255"/>
      <c r="C163" s="259"/>
      <c r="D163" s="216"/>
      <c r="E163" s="217"/>
    </row>
    <row r="164" spans="1:5" s="244" customFormat="1">
      <c r="A164" s="208"/>
      <c r="B164" s="245"/>
      <c r="C164" s="252"/>
      <c r="D164" s="210"/>
      <c r="E164" s="211"/>
    </row>
    <row r="165" spans="1:5" s="244" customFormat="1">
      <c r="A165" s="208"/>
      <c r="B165" s="245"/>
      <c r="C165" s="257"/>
      <c r="D165" s="210"/>
      <c r="E165" s="211"/>
    </row>
    <row r="166" spans="1:5" s="244" customFormat="1">
      <c r="A166" s="208"/>
      <c r="B166" s="245"/>
      <c r="C166" s="252"/>
      <c r="D166" s="210"/>
      <c r="E166" s="211"/>
    </row>
    <row r="167" spans="1:5" s="244" customFormat="1">
      <c r="A167" s="214"/>
      <c r="B167" s="255"/>
      <c r="C167" s="256"/>
      <c r="D167" s="216"/>
      <c r="E167" s="217"/>
    </row>
    <row r="168" spans="1:5" s="244" customFormat="1">
      <c r="A168" s="208"/>
      <c r="B168" s="245"/>
      <c r="C168" s="257"/>
      <c r="D168" s="210"/>
      <c r="E168" s="211"/>
    </row>
    <row r="169" spans="1:5" s="254" customFormat="1">
      <c r="A169" s="208"/>
      <c r="B169" s="245"/>
      <c r="C169" s="252"/>
      <c r="D169" s="210"/>
      <c r="E169" s="211"/>
    </row>
    <row r="170" spans="1:5" s="244" customFormat="1">
      <c r="A170" s="208"/>
      <c r="B170" s="272"/>
      <c r="C170" s="273"/>
      <c r="D170" s="210"/>
      <c r="E170" s="211"/>
    </row>
    <row r="171" spans="1:5" s="244" customFormat="1">
      <c r="A171" s="214"/>
      <c r="B171" s="214"/>
      <c r="C171" s="274"/>
      <c r="D171" s="216"/>
      <c r="E171" s="217"/>
    </row>
    <row r="172" spans="1:5">
      <c r="E172" s="275"/>
    </row>
    <row r="173" spans="1:5">
      <c r="E173" s="275"/>
    </row>
    <row r="174" spans="1:5">
      <c r="E174" s="275"/>
    </row>
    <row r="175" spans="1:5">
      <c r="E175" s="275"/>
    </row>
    <row r="176" spans="1:5">
      <c r="E176" s="275"/>
    </row>
    <row r="177" spans="5:5">
      <c r="E177" s="275"/>
    </row>
    <row r="178" spans="5:5">
      <c r="E178" s="275"/>
    </row>
    <row r="179" spans="5:5">
      <c r="E179" s="275"/>
    </row>
    <row r="180" spans="5:5">
      <c r="E180" s="275"/>
    </row>
    <row r="181" spans="5:5">
      <c r="E181" s="275"/>
    </row>
    <row r="182" spans="5:5">
      <c r="E182" s="275"/>
    </row>
    <row r="183" spans="5:5">
      <c r="E183" s="275"/>
    </row>
    <row r="184" spans="5:5">
      <c r="E184" s="275"/>
    </row>
    <row r="185" spans="5:5">
      <c r="E185" s="275"/>
    </row>
    <row r="186" spans="5:5">
      <c r="E186" s="275"/>
    </row>
    <row r="187" spans="5:5">
      <c r="E187" s="275"/>
    </row>
    <row r="188" spans="5:5">
      <c r="E188" s="275"/>
    </row>
    <row r="189" spans="5:5">
      <c r="E189" s="275"/>
    </row>
    <row r="190" spans="5:5">
      <c r="E190" s="275"/>
    </row>
    <row r="191" spans="5:5">
      <c r="E191" s="275"/>
    </row>
    <row r="192" spans="5:5">
      <c r="E192" s="275"/>
    </row>
    <row r="193" spans="5:5">
      <c r="E193" s="275"/>
    </row>
    <row r="194" spans="5:5">
      <c r="E194" s="275"/>
    </row>
    <row r="195" spans="5:5">
      <c r="E195" s="275"/>
    </row>
    <row r="196" spans="5:5">
      <c r="E196" s="275"/>
    </row>
    <row r="197" spans="5:5">
      <c r="E197" s="275"/>
    </row>
    <row r="198" spans="5:5">
      <c r="E198" s="275"/>
    </row>
    <row r="199" spans="5:5">
      <c r="E199" s="275"/>
    </row>
    <row r="200" spans="5:5">
      <c r="E200" s="275"/>
    </row>
    <row r="201" spans="5:5">
      <c r="E201" s="275"/>
    </row>
    <row r="202" spans="5:5">
      <c r="E202" s="275"/>
    </row>
    <row r="203" spans="5:5">
      <c r="E203" s="275"/>
    </row>
    <row r="204" spans="5:5">
      <c r="E204" s="275"/>
    </row>
    <row r="205" spans="5:5">
      <c r="E205" s="275"/>
    </row>
    <row r="206" spans="5:5">
      <c r="E206" s="275"/>
    </row>
    <row r="207" spans="5:5">
      <c r="E207" s="275"/>
    </row>
    <row r="208" spans="5:5">
      <c r="E208" s="275"/>
    </row>
    <row r="209" spans="5:5">
      <c r="E209" s="275"/>
    </row>
    <row r="210" spans="5:5">
      <c r="E210" s="275"/>
    </row>
    <row r="211" spans="5:5">
      <c r="E211" s="275"/>
    </row>
    <row r="212" spans="5:5">
      <c r="E212" s="275"/>
    </row>
    <row r="213" spans="5:5">
      <c r="E213" s="275"/>
    </row>
    <row r="214" spans="5:5">
      <c r="E214" s="275"/>
    </row>
    <row r="215" spans="5:5">
      <c r="E215" s="275"/>
    </row>
    <row r="216" spans="5:5">
      <c r="E216" s="275"/>
    </row>
    <row r="217" spans="5:5">
      <c r="E217" s="275"/>
    </row>
    <row r="218" spans="5:5">
      <c r="E218" s="275"/>
    </row>
    <row r="219" spans="5:5">
      <c r="E219" s="275"/>
    </row>
    <row r="220" spans="5:5">
      <c r="E220" s="275"/>
    </row>
    <row r="221" spans="5:5">
      <c r="E221" s="275"/>
    </row>
    <row r="222" spans="5:5">
      <c r="E222" s="275"/>
    </row>
    <row r="223" spans="5:5">
      <c r="E223" s="275"/>
    </row>
    <row r="224" spans="5:5">
      <c r="E224" s="275"/>
    </row>
    <row r="225" spans="5:5">
      <c r="E225" s="275"/>
    </row>
    <row r="226" spans="5:5">
      <c r="E226" s="275"/>
    </row>
    <row r="227" spans="5:5">
      <c r="E227" s="275"/>
    </row>
    <row r="228" spans="5:5">
      <c r="E228" s="275"/>
    </row>
    <row r="229" spans="5:5">
      <c r="E229" s="275"/>
    </row>
    <row r="230" spans="5:5">
      <c r="E230" s="275"/>
    </row>
    <row r="231" spans="5:5">
      <c r="E231" s="275"/>
    </row>
    <row r="232" spans="5:5">
      <c r="E232" s="275"/>
    </row>
    <row r="233" spans="5:5">
      <c r="E233" s="275"/>
    </row>
    <row r="234" spans="5:5">
      <c r="E234" s="275"/>
    </row>
    <row r="235" spans="5:5">
      <c r="E235" s="275"/>
    </row>
    <row r="236" spans="5:5">
      <c r="E236" s="275"/>
    </row>
    <row r="237" spans="5:5">
      <c r="E237" s="275"/>
    </row>
    <row r="238" spans="5:5">
      <c r="E238" s="275"/>
    </row>
    <row r="239" spans="5:5">
      <c r="E239" s="275"/>
    </row>
    <row r="240" spans="5:5">
      <c r="E240" s="275"/>
    </row>
    <row r="241" spans="5:5">
      <c r="E241" s="275"/>
    </row>
    <row r="242" spans="5:5">
      <c r="E242" s="275"/>
    </row>
    <row r="243" spans="5:5">
      <c r="E243" s="275"/>
    </row>
    <row r="244" spans="5:5">
      <c r="E244" s="275"/>
    </row>
    <row r="245" spans="5:5">
      <c r="E245" s="275"/>
    </row>
    <row r="246" spans="5:5">
      <c r="E246" s="275"/>
    </row>
    <row r="247" spans="5:5">
      <c r="E247" s="275"/>
    </row>
    <row r="248" spans="5:5">
      <c r="E248" s="275"/>
    </row>
    <row r="249" spans="5:5">
      <c r="E249" s="275"/>
    </row>
    <row r="250" spans="5:5">
      <c r="E250" s="275"/>
    </row>
    <row r="251" spans="5:5">
      <c r="E251" s="275"/>
    </row>
    <row r="252" spans="5:5">
      <c r="E252" s="275"/>
    </row>
    <row r="253" spans="5:5">
      <c r="E253" s="275"/>
    </row>
    <row r="254" spans="5:5">
      <c r="E254" s="275"/>
    </row>
    <row r="255" spans="5:5">
      <c r="E255" s="275"/>
    </row>
    <row r="256" spans="5:5">
      <c r="E256" s="275"/>
    </row>
    <row r="257" spans="5:5">
      <c r="E257" s="275"/>
    </row>
    <row r="258" spans="5:5">
      <c r="E258" s="275"/>
    </row>
    <row r="259" spans="5:5">
      <c r="E259" s="275"/>
    </row>
    <row r="260" spans="5:5">
      <c r="E260" s="275"/>
    </row>
    <row r="261" spans="5:5">
      <c r="E261" s="275"/>
    </row>
    <row r="262" spans="5:5">
      <c r="E262" s="275"/>
    </row>
    <row r="263" spans="5:5">
      <c r="E263" s="275"/>
    </row>
    <row r="264" spans="5:5">
      <c r="E264" s="275"/>
    </row>
    <row r="265" spans="5:5">
      <c r="E265" s="275"/>
    </row>
    <row r="266" spans="5:5">
      <c r="E266" s="275"/>
    </row>
    <row r="267" spans="5:5">
      <c r="E267" s="275"/>
    </row>
    <row r="268" spans="5:5">
      <c r="E268" s="275"/>
    </row>
    <row r="269" spans="5:5">
      <c r="E269" s="275"/>
    </row>
    <row r="270" spans="5:5">
      <c r="E270" s="275"/>
    </row>
    <row r="271" spans="5:5">
      <c r="E271" s="275"/>
    </row>
    <row r="272" spans="5:5">
      <c r="E272" s="275"/>
    </row>
    <row r="273" spans="5:5">
      <c r="E273" s="275"/>
    </row>
    <row r="274" spans="5:5">
      <c r="E274" s="275"/>
    </row>
    <row r="275" spans="5:5">
      <c r="E275" s="275"/>
    </row>
    <row r="276" spans="5:5">
      <c r="E276" s="275"/>
    </row>
    <row r="277" spans="5:5">
      <c r="E277" s="275"/>
    </row>
    <row r="278" spans="5:5">
      <c r="E278" s="275"/>
    </row>
    <row r="279" spans="5:5">
      <c r="E279" s="275"/>
    </row>
    <row r="280" spans="5:5">
      <c r="E280" s="275"/>
    </row>
    <row r="281" spans="5:5">
      <c r="E281" s="275"/>
    </row>
    <row r="282" spans="5:5">
      <c r="E282" s="275"/>
    </row>
    <row r="283" spans="5:5">
      <c r="E283" s="275"/>
    </row>
    <row r="284" spans="5:5">
      <c r="E284" s="275"/>
    </row>
    <row r="285" spans="5:5">
      <c r="E285" s="275"/>
    </row>
    <row r="286" spans="5:5">
      <c r="E286" s="275"/>
    </row>
    <row r="287" spans="5:5">
      <c r="E287" s="275"/>
    </row>
    <row r="288" spans="5:5">
      <c r="E288" s="275"/>
    </row>
    <row r="289" spans="5:5">
      <c r="E289" s="275"/>
    </row>
    <row r="290" spans="5:5">
      <c r="E290" s="275"/>
    </row>
    <row r="291" spans="5:5">
      <c r="E291" s="275"/>
    </row>
    <row r="292" spans="5:5">
      <c r="E292" s="275"/>
    </row>
    <row r="293" spans="5:5">
      <c r="E293" s="275"/>
    </row>
    <row r="294" spans="5:5">
      <c r="E294" s="275"/>
    </row>
    <row r="295" spans="5:5">
      <c r="E295" s="275"/>
    </row>
    <row r="296" spans="5:5">
      <c r="E296" s="275"/>
    </row>
    <row r="297" spans="5:5">
      <c r="E297" s="275"/>
    </row>
    <row r="298" spans="5:5">
      <c r="E298" s="275"/>
    </row>
    <row r="299" spans="5:5">
      <c r="E299" s="275"/>
    </row>
    <row r="300" spans="5:5">
      <c r="E300" s="275"/>
    </row>
    <row r="301" spans="5:5">
      <c r="E301" s="275"/>
    </row>
    <row r="302" spans="5:5">
      <c r="E302" s="275"/>
    </row>
    <row r="303" spans="5:5">
      <c r="E303" s="275"/>
    </row>
    <row r="304" spans="5:5">
      <c r="E304" s="275"/>
    </row>
    <row r="305" spans="5:5">
      <c r="E305" s="275"/>
    </row>
    <row r="306" spans="5:5">
      <c r="E306" s="275"/>
    </row>
    <row r="307" spans="5:5">
      <c r="E307" s="275"/>
    </row>
    <row r="308" spans="5:5">
      <c r="E308" s="275"/>
    </row>
    <row r="309" spans="5:5">
      <c r="E309" s="275"/>
    </row>
    <row r="310" spans="5:5">
      <c r="E310" s="275"/>
    </row>
    <row r="311" spans="5:5">
      <c r="E311" s="275"/>
    </row>
    <row r="312" spans="5:5">
      <c r="E312" s="275"/>
    </row>
    <row r="313" spans="5:5">
      <c r="E313" s="275"/>
    </row>
    <row r="314" spans="5:5">
      <c r="E314" s="275"/>
    </row>
    <row r="315" spans="5:5">
      <c r="E315" s="275"/>
    </row>
    <row r="316" spans="5:5">
      <c r="E316" s="275"/>
    </row>
    <row r="317" spans="5:5">
      <c r="E317" s="275"/>
    </row>
    <row r="318" spans="5:5">
      <c r="E318" s="275"/>
    </row>
    <row r="319" spans="5:5">
      <c r="E319" s="275"/>
    </row>
    <row r="320" spans="5:5">
      <c r="E320" s="275"/>
    </row>
    <row r="321" spans="5:5">
      <c r="E321" s="275"/>
    </row>
    <row r="322" spans="5:5">
      <c r="E322" s="275"/>
    </row>
    <row r="323" spans="5:5">
      <c r="E323" s="275"/>
    </row>
    <row r="324" spans="5:5">
      <c r="E324" s="275"/>
    </row>
    <row r="325" spans="5:5">
      <c r="E325" s="275"/>
    </row>
    <row r="326" spans="5:5">
      <c r="E326" s="275"/>
    </row>
    <row r="327" spans="5:5">
      <c r="E327" s="275"/>
    </row>
    <row r="328" spans="5:5">
      <c r="E328" s="275"/>
    </row>
    <row r="329" spans="5:5">
      <c r="E329" s="275"/>
    </row>
    <row r="330" spans="5:5">
      <c r="E330" s="275"/>
    </row>
    <row r="331" spans="5:5">
      <c r="E331" s="275"/>
    </row>
    <row r="332" spans="5:5">
      <c r="E332" s="275"/>
    </row>
    <row r="333" spans="5:5">
      <c r="E333" s="275"/>
    </row>
    <row r="334" spans="5:5">
      <c r="E334" s="275"/>
    </row>
    <row r="335" spans="5:5">
      <c r="E335" s="275"/>
    </row>
    <row r="336" spans="5:5">
      <c r="E336" s="275"/>
    </row>
    <row r="337" spans="5:5">
      <c r="E337" s="275"/>
    </row>
    <row r="338" spans="5:5">
      <c r="E338" s="275"/>
    </row>
    <row r="339" spans="5:5">
      <c r="E339" s="275"/>
    </row>
    <row r="340" spans="5:5">
      <c r="E340" s="275"/>
    </row>
    <row r="341" spans="5:5">
      <c r="E341" s="275"/>
    </row>
    <row r="342" spans="5:5">
      <c r="E342" s="275"/>
    </row>
    <row r="343" spans="5:5">
      <c r="E343" s="275"/>
    </row>
    <row r="344" spans="5:5">
      <c r="E344" s="275"/>
    </row>
    <row r="345" spans="5:5">
      <c r="E345" s="275"/>
    </row>
    <row r="346" spans="5:5">
      <c r="E346" s="275"/>
    </row>
    <row r="347" spans="5:5">
      <c r="E347" s="275"/>
    </row>
    <row r="348" spans="5:5">
      <c r="E348" s="275"/>
    </row>
    <row r="349" spans="5:5">
      <c r="E349" s="275"/>
    </row>
    <row r="350" spans="5:5">
      <c r="E350" s="275"/>
    </row>
    <row r="351" spans="5:5">
      <c r="E351" s="275"/>
    </row>
    <row r="352" spans="5:5">
      <c r="E352" s="275"/>
    </row>
    <row r="353" spans="5:5">
      <c r="E353" s="275"/>
    </row>
    <row r="354" spans="5:5">
      <c r="E354" s="275"/>
    </row>
    <row r="355" spans="5:5">
      <c r="E355" s="275"/>
    </row>
    <row r="356" spans="5:5">
      <c r="E356" s="275"/>
    </row>
    <row r="357" spans="5:5">
      <c r="E357" s="275"/>
    </row>
    <row r="358" spans="5:5">
      <c r="E358" s="275"/>
    </row>
    <row r="359" spans="5:5">
      <c r="E359" s="275"/>
    </row>
    <row r="360" spans="5:5">
      <c r="E360" s="275"/>
    </row>
    <row r="361" spans="5:5">
      <c r="E361" s="275"/>
    </row>
    <row r="362" spans="5:5">
      <c r="E362" s="275"/>
    </row>
    <row r="363" spans="5:5">
      <c r="E363" s="275"/>
    </row>
    <row r="364" spans="5:5">
      <c r="E364" s="275"/>
    </row>
    <row r="365" spans="5:5">
      <c r="E365" s="275"/>
    </row>
    <row r="366" spans="5:5">
      <c r="E366" s="275"/>
    </row>
    <row r="367" spans="5:5">
      <c r="E367" s="275"/>
    </row>
    <row r="368" spans="5:5">
      <c r="E368" s="275"/>
    </row>
    <row r="369" spans="5:5">
      <c r="E369" s="275"/>
    </row>
    <row r="370" spans="5:5">
      <c r="E370" s="275"/>
    </row>
    <row r="371" spans="5:5">
      <c r="E371" s="275"/>
    </row>
    <row r="372" spans="5:5">
      <c r="E372" s="275"/>
    </row>
    <row r="373" spans="5:5">
      <c r="E373" s="275"/>
    </row>
    <row r="374" spans="5:5">
      <c r="E374" s="275"/>
    </row>
    <row r="375" spans="5:5">
      <c r="E375" s="275"/>
    </row>
    <row r="376" spans="5:5">
      <c r="E376" s="275"/>
    </row>
    <row r="377" spans="5:5">
      <c r="E377" s="275"/>
    </row>
    <row r="378" spans="5:5">
      <c r="E378" s="275"/>
    </row>
    <row r="379" spans="5:5">
      <c r="E379" s="275"/>
    </row>
    <row r="380" spans="5:5">
      <c r="E380" s="275"/>
    </row>
    <row r="381" spans="5:5">
      <c r="E381" s="275"/>
    </row>
    <row r="382" spans="5:5">
      <c r="E382" s="275"/>
    </row>
    <row r="383" spans="5:5">
      <c r="E383" s="275"/>
    </row>
    <row r="384" spans="5:5">
      <c r="E384" s="275"/>
    </row>
    <row r="385" spans="5:5">
      <c r="E385" s="275"/>
    </row>
    <row r="386" spans="5:5">
      <c r="E386" s="275"/>
    </row>
    <row r="387" spans="5:5">
      <c r="E387" s="275"/>
    </row>
    <row r="388" spans="5:5">
      <c r="E388" s="275"/>
    </row>
    <row r="389" spans="5:5">
      <c r="E389" s="275"/>
    </row>
    <row r="390" spans="5:5">
      <c r="E390" s="275"/>
    </row>
    <row r="391" spans="5:5">
      <c r="E391" s="275"/>
    </row>
    <row r="392" spans="5:5">
      <c r="E392" s="275"/>
    </row>
    <row r="393" spans="5:5">
      <c r="E393" s="275"/>
    </row>
    <row r="394" spans="5:5">
      <c r="E394" s="275"/>
    </row>
    <row r="395" spans="5:5">
      <c r="E395" s="275"/>
    </row>
    <row r="396" spans="5:5">
      <c r="E396" s="275"/>
    </row>
    <row r="397" spans="5:5">
      <c r="E397" s="275"/>
    </row>
    <row r="398" spans="5:5">
      <c r="E398" s="275"/>
    </row>
    <row r="399" spans="5:5">
      <c r="E399" s="275"/>
    </row>
    <row r="400" spans="5:5">
      <c r="E400" s="275"/>
    </row>
    <row r="401" spans="5:5">
      <c r="E401" s="275"/>
    </row>
    <row r="402" spans="5:5">
      <c r="E402" s="275"/>
    </row>
    <row r="403" spans="5:5">
      <c r="E403" s="275"/>
    </row>
    <row r="404" spans="5:5">
      <c r="E404" s="275"/>
    </row>
    <row r="405" spans="5:5">
      <c r="E405" s="275"/>
    </row>
    <row r="406" spans="5:5">
      <c r="E406" s="275"/>
    </row>
    <row r="407" spans="5:5">
      <c r="E407" s="275"/>
    </row>
    <row r="408" spans="5:5">
      <c r="E408" s="275"/>
    </row>
    <row r="409" spans="5:5">
      <c r="E409" s="275"/>
    </row>
    <row r="410" spans="5:5">
      <c r="E410" s="275"/>
    </row>
    <row r="411" spans="5:5">
      <c r="E411" s="275"/>
    </row>
    <row r="412" spans="5:5">
      <c r="E412" s="275"/>
    </row>
    <row r="413" spans="5:5">
      <c r="E413" s="275"/>
    </row>
    <row r="414" spans="5:5">
      <c r="E414" s="275"/>
    </row>
    <row r="415" spans="5:5">
      <c r="E415" s="275"/>
    </row>
    <row r="416" spans="5:5">
      <c r="E416" s="275"/>
    </row>
    <row r="417" spans="5:5">
      <c r="E417" s="275"/>
    </row>
    <row r="418" spans="5:5">
      <c r="E418" s="275"/>
    </row>
    <row r="419" spans="5:5">
      <c r="E419" s="275"/>
    </row>
    <row r="420" spans="5:5">
      <c r="E420" s="275"/>
    </row>
    <row r="421" spans="5:5">
      <c r="E421" s="275"/>
    </row>
    <row r="422" spans="5:5">
      <c r="E422" s="275"/>
    </row>
    <row r="423" spans="5:5">
      <c r="E423" s="275"/>
    </row>
    <row r="424" spans="5:5">
      <c r="E424" s="275"/>
    </row>
    <row r="425" spans="5:5">
      <c r="E425" s="275"/>
    </row>
    <row r="426" spans="5:5">
      <c r="E426" s="275"/>
    </row>
    <row r="427" spans="5:5">
      <c r="E427" s="275"/>
    </row>
    <row r="428" spans="5:5">
      <c r="E428" s="275"/>
    </row>
    <row r="429" spans="5:5">
      <c r="E429" s="275"/>
    </row>
    <row r="430" spans="5:5">
      <c r="E430" s="275"/>
    </row>
    <row r="431" spans="5:5">
      <c r="E431" s="275"/>
    </row>
    <row r="432" spans="5:5">
      <c r="E432" s="275"/>
    </row>
    <row r="433" spans="5:5">
      <c r="E433" s="275"/>
    </row>
    <row r="434" spans="5:5">
      <c r="E434" s="275"/>
    </row>
    <row r="435" spans="5:5">
      <c r="E435" s="275"/>
    </row>
    <row r="436" spans="5:5">
      <c r="E436" s="275"/>
    </row>
    <row r="437" spans="5:5">
      <c r="E437" s="275"/>
    </row>
    <row r="438" spans="5:5">
      <c r="E438" s="275"/>
    </row>
    <row r="439" spans="5:5">
      <c r="E439" s="275"/>
    </row>
    <row r="440" spans="5:5">
      <c r="E440" s="275"/>
    </row>
    <row r="441" spans="5:5">
      <c r="E441" s="275"/>
    </row>
    <row r="442" spans="5:5">
      <c r="E442" s="275"/>
    </row>
    <row r="443" spans="5:5">
      <c r="E443" s="275"/>
    </row>
    <row r="444" spans="5:5">
      <c r="E444" s="275"/>
    </row>
    <row r="445" spans="5:5">
      <c r="E445" s="275"/>
    </row>
    <row r="446" spans="5:5">
      <c r="E446" s="275"/>
    </row>
    <row r="447" spans="5:5">
      <c r="E447" s="275"/>
    </row>
    <row r="448" spans="5:5">
      <c r="E448" s="275"/>
    </row>
    <row r="449" spans="5:5">
      <c r="E449" s="275"/>
    </row>
    <row r="450" spans="5:5">
      <c r="E450" s="275"/>
    </row>
    <row r="451" spans="5:5">
      <c r="E451" s="275"/>
    </row>
    <row r="452" spans="5:5">
      <c r="E452" s="275"/>
    </row>
    <row r="453" spans="5:5">
      <c r="E453" s="275"/>
    </row>
    <row r="454" spans="5:5">
      <c r="E454" s="275"/>
    </row>
    <row r="455" spans="5:5">
      <c r="E455" s="275"/>
    </row>
    <row r="456" spans="5:5">
      <c r="E456" s="275"/>
    </row>
    <row r="457" spans="5:5">
      <c r="E457" s="275"/>
    </row>
    <row r="458" spans="5:5">
      <c r="E458" s="275"/>
    </row>
    <row r="459" spans="5:5">
      <c r="E459" s="275"/>
    </row>
    <row r="460" spans="5:5">
      <c r="E460" s="275"/>
    </row>
    <row r="461" spans="5:5">
      <c r="E461" s="275"/>
    </row>
    <row r="462" spans="5:5">
      <c r="E462" s="275"/>
    </row>
    <row r="463" spans="5:5">
      <c r="E463" s="275"/>
    </row>
    <row r="464" spans="5:5">
      <c r="E464" s="275"/>
    </row>
    <row r="465" spans="5:5">
      <c r="E465" s="275"/>
    </row>
    <row r="466" spans="5:5">
      <c r="E466" s="275"/>
    </row>
    <row r="467" spans="5:5">
      <c r="E467" s="275"/>
    </row>
    <row r="468" spans="5:5">
      <c r="E468" s="275"/>
    </row>
    <row r="469" spans="5:5">
      <c r="E469" s="275"/>
    </row>
    <row r="470" spans="5:5">
      <c r="E470" s="275"/>
    </row>
    <row r="471" spans="5:5">
      <c r="E471" s="275"/>
    </row>
    <row r="472" spans="5:5">
      <c r="E472" s="275"/>
    </row>
    <row r="473" spans="5:5">
      <c r="E473" s="275"/>
    </row>
    <row r="474" spans="5:5">
      <c r="E474" s="275"/>
    </row>
    <row r="475" spans="5:5">
      <c r="E475" s="275"/>
    </row>
    <row r="476" spans="5:5">
      <c r="E476" s="275"/>
    </row>
    <row r="477" spans="5:5">
      <c r="E477" s="275"/>
    </row>
    <row r="478" spans="5:5">
      <c r="E478" s="275"/>
    </row>
    <row r="479" spans="5:5">
      <c r="E479" s="275"/>
    </row>
    <row r="480" spans="5:5">
      <c r="E480" s="275"/>
    </row>
    <row r="481" spans="5:5">
      <c r="E481" s="275"/>
    </row>
    <row r="482" spans="5:5">
      <c r="E482" s="275"/>
    </row>
    <row r="483" spans="5:5">
      <c r="E483" s="275"/>
    </row>
    <row r="484" spans="5:5">
      <c r="E484" s="275"/>
    </row>
    <row r="485" spans="5:5">
      <c r="E485" s="275"/>
    </row>
    <row r="486" spans="5:5">
      <c r="E486" s="275"/>
    </row>
    <row r="487" spans="5:5">
      <c r="E487" s="275"/>
    </row>
    <row r="488" spans="5:5">
      <c r="E488" s="275"/>
    </row>
    <row r="489" spans="5:5">
      <c r="E489" s="275"/>
    </row>
    <row r="490" spans="5:5">
      <c r="E490" s="275"/>
    </row>
    <row r="491" spans="5:5">
      <c r="E491" s="275"/>
    </row>
    <row r="492" spans="5:5">
      <c r="E492" s="275"/>
    </row>
    <row r="493" spans="5:5">
      <c r="E493" s="275"/>
    </row>
    <row r="494" spans="5:5">
      <c r="E494" s="275"/>
    </row>
    <row r="495" spans="5:5">
      <c r="E495" s="275"/>
    </row>
    <row r="496" spans="5:5">
      <c r="E496" s="275"/>
    </row>
    <row r="497" spans="5:5">
      <c r="E497" s="275"/>
    </row>
    <row r="498" spans="5:5">
      <c r="E498" s="275"/>
    </row>
    <row r="499" spans="5:5">
      <c r="E499" s="275"/>
    </row>
    <row r="500" spans="5:5">
      <c r="E500" s="275"/>
    </row>
    <row r="501" spans="5:5">
      <c r="E501" s="275"/>
    </row>
    <row r="502" spans="5:5">
      <c r="E502" s="275"/>
    </row>
    <row r="503" spans="5:5">
      <c r="E503" s="275"/>
    </row>
    <row r="504" spans="5:5">
      <c r="E504" s="275"/>
    </row>
    <row r="505" spans="5:5">
      <c r="E505" s="275"/>
    </row>
    <row r="506" spans="5:5">
      <c r="E506" s="275"/>
    </row>
    <row r="507" spans="5:5">
      <c r="E507" s="275"/>
    </row>
    <row r="508" spans="5:5">
      <c r="E508" s="275"/>
    </row>
    <row r="509" spans="5:5">
      <c r="E509" s="275"/>
    </row>
    <row r="510" spans="5:5">
      <c r="E510" s="275"/>
    </row>
    <row r="511" spans="5:5">
      <c r="E511" s="275"/>
    </row>
    <row r="512" spans="5:5">
      <c r="E512" s="275"/>
    </row>
    <row r="513" spans="5:5">
      <c r="E513" s="275"/>
    </row>
    <row r="514" spans="5:5">
      <c r="E514" s="275"/>
    </row>
    <row r="515" spans="5:5">
      <c r="E515" s="275"/>
    </row>
    <row r="516" spans="5:5">
      <c r="E516" s="275"/>
    </row>
    <row r="517" spans="5:5">
      <c r="E517" s="275"/>
    </row>
    <row r="518" spans="5:5">
      <c r="E518" s="275"/>
    </row>
    <row r="519" spans="5:5">
      <c r="E519" s="275"/>
    </row>
    <row r="520" spans="5:5">
      <c r="E520" s="275"/>
    </row>
    <row r="521" spans="5:5">
      <c r="E521" s="275"/>
    </row>
    <row r="522" spans="5:5">
      <c r="E522" s="275"/>
    </row>
    <row r="523" spans="5:5">
      <c r="E523" s="275"/>
    </row>
    <row r="524" spans="5:5">
      <c r="E524" s="275"/>
    </row>
    <row r="525" spans="5:5">
      <c r="E525" s="275"/>
    </row>
    <row r="526" spans="5:5">
      <c r="E526" s="275"/>
    </row>
    <row r="527" spans="5:5">
      <c r="E527" s="275"/>
    </row>
    <row r="528" spans="5:5">
      <c r="E528" s="275"/>
    </row>
    <row r="529" spans="5:5">
      <c r="E529" s="275"/>
    </row>
    <row r="530" spans="5:5">
      <c r="E530" s="275"/>
    </row>
    <row r="531" spans="5:5">
      <c r="E531" s="275"/>
    </row>
    <row r="532" spans="5:5">
      <c r="E532" s="275"/>
    </row>
    <row r="533" spans="5:5">
      <c r="E533" s="275"/>
    </row>
    <row r="534" spans="5:5">
      <c r="E534" s="275"/>
    </row>
    <row r="535" spans="5:5">
      <c r="E535" s="275"/>
    </row>
    <row r="536" spans="5:5">
      <c r="E536" s="275"/>
    </row>
    <row r="537" spans="5:5">
      <c r="E537" s="275"/>
    </row>
    <row r="538" spans="5:5">
      <c r="E538" s="275"/>
    </row>
    <row r="539" spans="5:5">
      <c r="E539" s="275"/>
    </row>
    <row r="540" spans="5:5">
      <c r="E540" s="275"/>
    </row>
    <row r="541" spans="5:5">
      <c r="E541" s="275"/>
    </row>
    <row r="542" spans="5:5">
      <c r="E542" s="275"/>
    </row>
    <row r="543" spans="5:5">
      <c r="E543" s="275"/>
    </row>
    <row r="544" spans="5:5">
      <c r="E544" s="275"/>
    </row>
    <row r="545" spans="5:5">
      <c r="E545" s="275"/>
    </row>
    <row r="546" spans="5:5">
      <c r="E546" s="275"/>
    </row>
    <row r="547" spans="5:5">
      <c r="E547" s="275"/>
    </row>
    <row r="548" spans="5:5">
      <c r="E548" s="275"/>
    </row>
    <row r="549" spans="5:5">
      <c r="E549" s="275"/>
    </row>
    <row r="550" spans="5:5">
      <c r="E550" s="275"/>
    </row>
    <row r="551" spans="5:5">
      <c r="E551" s="275"/>
    </row>
    <row r="552" spans="5:5">
      <c r="E552" s="275"/>
    </row>
    <row r="553" spans="5:5">
      <c r="E553" s="275"/>
    </row>
    <row r="554" spans="5:5">
      <c r="E554" s="275"/>
    </row>
    <row r="555" spans="5:5">
      <c r="E555" s="275"/>
    </row>
    <row r="556" spans="5:5">
      <c r="E556" s="275"/>
    </row>
    <row r="557" spans="5:5">
      <c r="E557" s="275"/>
    </row>
    <row r="558" spans="5:5">
      <c r="E558" s="275"/>
    </row>
    <row r="559" spans="5:5">
      <c r="E559" s="275"/>
    </row>
    <row r="560" spans="5:5">
      <c r="E560" s="275"/>
    </row>
    <row r="561" spans="5:5">
      <c r="E561" s="275"/>
    </row>
    <row r="562" spans="5:5">
      <c r="E562" s="275"/>
    </row>
    <row r="563" spans="5:5">
      <c r="E563" s="275"/>
    </row>
    <row r="564" spans="5:5">
      <c r="E564" s="275"/>
    </row>
    <row r="565" spans="5:5">
      <c r="E565" s="275"/>
    </row>
    <row r="566" spans="5:5">
      <c r="E566" s="275"/>
    </row>
    <row r="567" spans="5:5">
      <c r="E567" s="275"/>
    </row>
    <row r="568" spans="5:5">
      <c r="E568" s="275"/>
    </row>
    <row r="569" spans="5:5">
      <c r="E569" s="275"/>
    </row>
    <row r="570" spans="5:5">
      <c r="E570" s="275"/>
    </row>
    <row r="571" spans="5:5">
      <c r="E571" s="275"/>
    </row>
    <row r="572" spans="5:5">
      <c r="E572" s="275"/>
    </row>
    <row r="573" spans="5:5">
      <c r="E573" s="275"/>
    </row>
    <row r="574" spans="5:5">
      <c r="E574" s="275"/>
    </row>
    <row r="575" spans="5:5">
      <c r="E575" s="275"/>
    </row>
    <row r="576" spans="5:5">
      <c r="E576" s="275"/>
    </row>
    <row r="577" spans="5:5">
      <c r="E577" s="275"/>
    </row>
    <row r="578" spans="5:5">
      <c r="E578" s="275"/>
    </row>
    <row r="579" spans="5:5">
      <c r="E579" s="275"/>
    </row>
    <row r="580" spans="5:5">
      <c r="E580" s="275"/>
    </row>
    <row r="581" spans="5:5">
      <c r="E581" s="275"/>
    </row>
    <row r="582" spans="5:5">
      <c r="E582" s="275"/>
    </row>
    <row r="583" spans="5:5">
      <c r="E583" s="275"/>
    </row>
    <row r="584" spans="5:5">
      <c r="E584" s="275"/>
    </row>
    <row r="585" spans="5:5">
      <c r="E585" s="275"/>
    </row>
    <row r="586" spans="5:5">
      <c r="E586" s="275"/>
    </row>
    <row r="587" spans="5:5">
      <c r="E587" s="275"/>
    </row>
    <row r="588" spans="5:5">
      <c r="E588" s="275"/>
    </row>
    <row r="589" spans="5:5">
      <c r="E589" s="275"/>
    </row>
    <row r="590" spans="5:5">
      <c r="E590" s="275"/>
    </row>
    <row r="591" spans="5:5">
      <c r="E591" s="275"/>
    </row>
    <row r="592" spans="5:5">
      <c r="E592" s="275"/>
    </row>
    <row r="593" spans="5:5">
      <c r="E593" s="275"/>
    </row>
    <row r="594" spans="5:5">
      <c r="E594" s="275"/>
    </row>
    <row r="595" spans="5:5">
      <c r="E595" s="275"/>
    </row>
    <row r="596" spans="5:5">
      <c r="E596" s="275"/>
    </row>
    <row r="597" spans="5:5">
      <c r="E597" s="275"/>
    </row>
    <row r="598" spans="5:5">
      <c r="E598" s="275"/>
    </row>
    <row r="599" spans="5:5">
      <c r="E599" s="275"/>
    </row>
    <row r="600" spans="5:5">
      <c r="E600" s="275"/>
    </row>
    <row r="601" spans="5:5">
      <c r="E601" s="275"/>
    </row>
    <row r="602" spans="5:5">
      <c r="E602" s="275"/>
    </row>
    <row r="603" spans="5:5">
      <c r="E603" s="275"/>
    </row>
    <row r="604" spans="5:5">
      <c r="E604" s="275"/>
    </row>
    <row r="605" spans="5:5">
      <c r="E605" s="275"/>
    </row>
    <row r="606" spans="5:5">
      <c r="E606" s="275"/>
    </row>
    <row r="607" spans="5:5">
      <c r="E607" s="275"/>
    </row>
    <row r="608" spans="5:5">
      <c r="E608" s="275"/>
    </row>
    <row r="609" spans="5:5">
      <c r="E609" s="275"/>
    </row>
    <row r="610" spans="5:5">
      <c r="E610" s="275"/>
    </row>
    <row r="611" spans="5:5">
      <c r="E611" s="275"/>
    </row>
    <row r="612" spans="5:5">
      <c r="E612" s="275"/>
    </row>
    <row r="613" spans="5:5">
      <c r="E613" s="275"/>
    </row>
    <row r="614" spans="5:5">
      <c r="E614" s="275"/>
    </row>
    <row r="615" spans="5:5">
      <c r="E615" s="275"/>
    </row>
    <row r="616" spans="5:5">
      <c r="E616" s="275"/>
    </row>
    <row r="617" spans="5:5">
      <c r="E617" s="275"/>
    </row>
    <row r="618" spans="5:5">
      <c r="E618" s="275"/>
    </row>
    <row r="619" spans="5:5">
      <c r="E619" s="275"/>
    </row>
    <row r="620" spans="5:5">
      <c r="E620" s="275"/>
    </row>
    <row r="621" spans="5:5">
      <c r="E621" s="275"/>
    </row>
    <row r="622" spans="5:5">
      <c r="E622" s="275"/>
    </row>
    <row r="623" spans="5:5">
      <c r="E623" s="275"/>
    </row>
    <row r="624" spans="5:5">
      <c r="E624" s="275"/>
    </row>
    <row r="625" spans="5:5">
      <c r="E625" s="275"/>
    </row>
    <row r="626" spans="5:5">
      <c r="E626" s="275"/>
    </row>
    <row r="627" spans="5:5">
      <c r="E627" s="275"/>
    </row>
    <row r="628" spans="5:5">
      <c r="E628" s="275"/>
    </row>
    <row r="629" spans="5:5">
      <c r="E629" s="275"/>
    </row>
    <row r="630" spans="5:5">
      <c r="E630" s="275"/>
    </row>
    <row r="631" spans="5:5">
      <c r="E631" s="275"/>
    </row>
    <row r="632" spans="5:5">
      <c r="E632" s="275"/>
    </row>
    <row r="633" spans="5:5">
      <c r="E633" s="275"/>
    </row>
    <row r="634" spans="5:5">
      <c r="E634" s="275"/>
    </row>
    <row r="635" spans="5:5">
      <c r="E635" s="275"/>
    </row>
    <row r="636" spans="5:5">
      <c r="E636" s="275"/>
    </row>
    <row r="637" spans="5:5">
      <c r="E637" s="275"/>
    </row>
    <row r="638" spans="5:5">
      <c r="E638" s="275"/>
    </row>
    <row r="639" spans="5:5">
      <c r="E639" s="275"/>
    </row>
    <row r="640" spans="5:5">
      <c r="E640" s="275"/>
    </row>
    <row r="641" spans="5:5">
      <c r="E641" s="275"/>
    </row>
    <row r="642" spans="5:5">
      <c r="E642" s="275"/>
    </row>
    <row r="643" spans="5:5">
      <c r="E643" s="275"/>
    </row>
    <row r="644" spans="5:5">
      <c r="E644" s="275"/>
    </row>
    <row r="645" spans="5:5">
      <c r="E645" s="275"/>
    </row>
    <row r="646" spans="5:5">
      <c r="E646" s="275"/>
    </row>
    <row r="647" spans="5:5">
      <c r="E647" s="275"/>
    </row>
    <row r="648" spans="5:5">
      <c r="E648" s="275"/>
    </row>
    <row r="649" spans="5:5">
      <c r="E649" s="275"/>
    </row>
    <row r="650" spans="5:5">
      <c r="E650" s="275"/>
    </row>
    <row r="651" spans="5:5">
      <c r="E651" s="275"/>
    </row>
    <row r="652" spans="5:5">
      <c r="E652" s="275"/>
    </row>
    <row r="653" spans="5:5">
      <c r="E653" s="275"/>
    </row>
    <row r="654" spans="5:5">
      <c r="E654" s="275"/>
    </row>
    <row r="655" spans="5:5">
      <c r="E655" s="275"/>
    </row>
    <row r="656" spans="5:5">
      <c r="E656" s="275"/>
    </row>
    <row r="657" spans="5:5">
      <c r="E657" s="275"/>
    </row>
    <row r="658" spans="5:5">
      <c r="E658" s="275"/>
    </row>
    <row r="659" spans="5:5">
      <c r="E659" s="275"/>
    </row>
    <row r="660" spans="5:5">
      <c r="E660" s="275"/>
    </row>
    <row r="661" spans="5:5">
      <c r="E661" s="275"/>
    </row>
    <row r="662" spans="5:5">
      <c r="E662" s="275"/>
    </row>
    <row r="663" spans="5:5">
      <c r="E663" s="275"/>
    </row>
    <row r="664" spans="5:5">
      <c r="E664" s="275"/>
    </row>
    <row r="665" spans="5:5">
      <c r="E665" s="275"/>
    </row>
    <row r="666" spans="5:5">
      <c r="E666" s="275"/>
    </row>
    <row r="667" spans="5:5">
      <c r="E667" s="275"/>
    </row>
    <row r="668" spans="5:5">
      <c r="E668" s="275"/>
    </row>
    <row r="669" spans="5:5">
      <c r="E669" s="275"/>
    </row>
    <row r="670" spans="5:5">
      <c r="E670" s="275"/>
    </row>
    <row r="671" spans="5:5">
      <c r="E671" s="275"/>
    </row>
    <row r="672" spans="5:5">
      <c r="E672" s="275"/>
    </row>
    <row r="673" spans="5:5">
      <c r="E673" s="275"/>
    </row>
    <row r="674" spans="5:5">
      <c r="E674" s="275"/>
    </row>
    <row r="675" spans="5:5">
      <c r="E675" s="275"/>
    </row>
    <row r="676" spans="5:5">
      <c r="E676" s="275"/>
    </row>
    <row r="677" spans="5:5">
      <c r="E677" s="275"/>
    </row>
    <row r="678" spans="5:5">
      <c r="E678" s="275"/>
    </row>
    <row r="679" spans="5:5">
      <c r="E679" s="275"/>
    </row>
    <row r="680" spans="5:5">
      <c r="E680" s="275"/>
    </row>
    <row r="681" spans="5:5">
      <c r="E681" s="275"/>
    </row>
    <row r="682" spans="5:5">
      <c r="E682" s="275"/>
    </row>
    <row r="683" spans="5:5">
      <c r="E683" s="275"/>
    </row>
    <row r="684" spans="5:5">
      <c r="E684" s="275"/>
    </row>
    <row r="685" spans="5:5">
      <c r="E685" s="275"/>
    </row>
    <row r="686" spans="5:5">
      <c r="E686" s="275"/>
    </row>
    <row r="687" spans="5:5">
      <c r="E687" s="275"/>
    </row>
    <row r="688" spans="5:5">
      <c r="E688" s="275"/>
    </row>
    <row r="689" spans="5:5">
      <c r="E689" s="275"/>
    </row>
    <row r="690" spans="5:5">
      <c r="E690" s="275"/>
    </row>
    <row r="691" spans="5:5">
      <c r="E691" s="275"/>
    </row>
    <row r="692" spans="5:5">
      <c r="E692" s="275"/>
    </row>
    <row r="693" spans="5:5">
      <c r="E693" s="275"/>
    </row>
    <row r="694" spans="5:5">
      <c r="E694" s="275"/>
    </row>
    <row r="695" spans="5:5">
      <c r="E695" s="275"/>
    </row>
    <row r="696" spans="5:5">
      <c r="E696" s="275"/>
    </row>
    <row r="697" spans="5:5">
      <c r="E697" s="275"/>
    </row>
    <row r="698" spans="5:5">
      <c r="E698" s="275"/>
    </row>
    <row r="699" spans="5:5">
      <c r="E699" s="275"/>
    </row>
    <row r="700" spans="5:5">
      <c r="E700" s="275"/>
    </row>
    <row r="701" spans="5:5">
      <c r="E701" s="275"/>
    </row>
    <row r="702" spans="5:5">
      <c r="E702" s="275"/>
    </row>
    <row r="703" spans="5:5">
      <c r="E703" s="275"/>
    </row>
    <row r="704" spans="5:5">
      <c r="E704" s="275"/>
    </row>
    <row r="705" spans="5:5">
      <c r="E705" s="275"/>
    </row>
    <row r="706" spans="5:5">
      <c r="E706" s="275"/>
    </row>
    <row r="707" spans="5:5">
      <c r="E707" s="275"/>
    </row>
    <row r="708" spans="5:5">
      <c r="E708" s="275"/>
    </row>
    <row r="709" spans="5:5">
      <c r="E709" s="275"/>
    </row>
    <row r="710" spans="5:5">
      <c r="E710" s="275"/>
    </row>
    <row r="711" spans="5:5">
      <c r="E711" s="275"/>
    </row>
    <row r="712" spans="5:5">
      <c r="E712" s="275"/>
    </row>
    <row r="713" spans="5:5">
      <c r="E713" s="275"/>
    </row>
    <row r="714" spans="5:5">
      <c r="E714" s="275"/>
    </row>
    <row r="715" spans="5:5">
      <c r="E715" s="275"/>
    </row>
    <row r="716" spans="5:5">
      <c r="E716" s="275"/>
    </row>
    <row r="717" spans="5:5">
      <c r="E717" s="275"/>
    </row>
    <row r="718" spans="5:5">
      <c r="E718" s="275"/>
    </row>
    <row r="719" spans="5:5">
      <c r="E719" s="275"/>
    </row>
    <row r="720" spans="5:5">
      <c r="E720" s="275"/>
    </row>
    <row r="721" spans="5:5">
      <c r="E721" s="275"/>
    </row>
    <row r="722" spans="5:5">
      <c r="E722" s="275"/>
    </row>
    <row r="723" spans="5:5">
      <c r="E723" s="275"/>
    </row>
    <row r="724" spans="5:5">
      <c r="E724" s="275"/>
    </row>
    <row r="725" spans="5:5">
      <c r="E725" s="275"/>
    </row>
    <row r="726" spans="5:5">
      <c r="E726" s="275"/>
    </row>
    <row r="727" spans="5:5">
      <c r="E727" s="275"/>
    </row>
    <row r="728" spans="5:5">
      <c r="E728" s="275"/>
    </row>
    <row r="729" spans="5:5">
      <c r="E729" s="275"/>
    </row>
    <row r="730" spans="5:5">
      <c r="E730" s="275"/>
    </row>
    <row r="731" spans="5:5">
      <c r="E731" s="275"/>
    </row>
    <row r="732" spans="5:5">
      <c r="E732" s="275"/>
    </row>
    <row r="733" spans="5:5">
      <c r="E733" s="275"/>
    </row>
    <row r="734" spans="5:5">
      <c r="E734" s="275"/>
    </row>
    <row r="735" spans="5:5">
      <c r="E735" s="275"/>
    </row>
    <row r="736" spans="5:5">
      <c r="E736" s="275"/>
    </row>
    <row r="737" spans="5:5">
      <c r="E737" s="275"/>
    </row>
    <row r="738" spans="5:5">
      <c r="E738" s="275"/>
    </row>
    <row r="739" spans="5:5">
      <c r="E739" s="275"/>
    </row>
    <row r="740" spans="5:5">
      <c r="E740" s="275"/>
    </row>
    <row r="741" spans="5:5">
      <c r="E741" s="275"/>
    </row>
    <row r="742" spans="5:5">
      <c r="E742" s="275"/>
    </row>
    <row r="743" spans="5:5">
      <c r="E743" s="275"/>
    </row>
    <row r="744" spans="5:5">
      <c r="E744" s="275"/>
    </row>
    <row r="745" spans="5:5">
      <c r="E745" s="275"/>
    </row>
    <row r="746" spans="5:5">
      <c r="E746" s="275"/>
    </row>
    <row r="747" spans="5:5">
      <c r="E747" s="275"/>
    </row>
    <row r="748" spans="5:5">
      <c r="E748" s="275"/>
    </row>
    <row r="749" spans="5:5">
      <c r="E749" s="275"/>
    </row>
    <row r="750" spans="5:5">
      <c r="E750" s="275"/>
    </row>
    <row r="751" spans="5:5">
      <c r="E751" s="275"/>
    </row>
    <row r="752" spans="5:5">
      <c r="E752" s="275"/>
    </row>
    <row r="753" spans="5:5">
      <c r="E753" s="275"/>
    </row>
    <row r="754" spans="5:5">
      <c r="E754" s="275"/>
    </row>
    <row r="755" spans="5:5">
      <c r="E755" s="275"/>
    </row>
    <row r="756" spans="5:5">
      <c r="E756" s="275"/>
    </row>
    <row r="757" spans="5:5">
      <c r="E757" s="275"/>
    </row>
    <row r="758" spans="5:5">
      <c r="E758" s="275"/>
    </row>
    <row r="759" spans="5:5">
      <c r="E759" s="275"/>
    </row>
    <row r="760" spans="5:5">
      <c r="E760" s="275"/>
    </row>
    <row r="761" spans="5:5">
      <c r="E761" s="275"/>
    </row>
    <row r="762" spans="5:5">
      <c r="E762" s="275"/>
    </row>
    <row r="763" spans="5:5">
      <c r="E763" s="275"/>
    </row>
    <row r="764" spans="5:5">
      <c r="E764" s="275"/>
    </row>
    <row r="765" spans="5:5">
      <c r="E765" s="275"/>
    </row>
    <row r="766" spans="5:5">
      <c r="E766" s="275"/>
    </row>
    <row r="767" spans="5:5">
      <c r="E767" s="275"/>
    </row>
    <row r="768" spans="5:5">
      <c r="E768" s="275"/>
    </row>
    <row r="769" spans="5:5">
      <c r="E769" s="275"/>
    </row>
    <row r="770" spans="5:5">
      <c r="E770" s="275"/>
    </row>
    <row r="771" spans="5:5">
      <c r="E771" s="275"/>
    </row>
    <row r="772" spans="5:5">
      <c r="E772" s="275"/>
    </row>
    <row r="773" spans="5:5">
      <c r="E773" s="275"/>
    </row>
    <row r="774" spans="5:5">
      <c r="E774" s="275"/>
    </row>
    <row r="775" spans="5:5">
      <c r="E775" s="275"/>
    </row>
    <row r="776" spans="5:5">
      <c r="E776" s="275"/>
    </row>
    <row r="777" spans="5:5">
      <c r="E777" s="275"/>
    </row>
    <row r="778" spans="5:5">
      <c r="E778" s="275"/>
    </row>
    <row r="779" spans="5:5">
      <c r="E779" s="275"/>
    </row>
    <row r="780" spans="5:5">
      <c r="E780" s="275"/>
    </row>
    <row r="781" spans="5:5">
      <c r="E781" s="275"/>
    </row>
    <row r="782" spans="5:5">
      <c r="E782" s="275"/>
    </row>
    <row r="783" spans="5:5">
      <c r="E783" s="275"/>
    </row>
    <row r="784" spans="5:5">
      <c r="E784" s="275"/>
    </row>
    <row r="785" spans="5:5">
      <c r="E785" s="275"/>
    </row>
    <row r="786" spans="5:5">
      <c r="E786" s="275"/>
    </row>
    <row r="787" spans="5:5">
      <c r="E787" s="275"/>
    </row>
    <row r="788" spans="5:5">
      <c r="E788" s="275"/>
    </row>
    <row r="789" spans="5:5">
      <c r="E789" s="275"/>
    </row>
    <row r="790" spans="5:5">
      <c r="E790" s="275"/>
    </row>
    <row r="791" spans="5:5">
      <c r="E791" s="275"/>
    </row>
    <row r="792" spans="5:5">
      <c r="E792" s="275"/>
    </row>
    <row r="793" spans="5:5">
      <c r="E793" s="275"/>
    </row>
    <row r="794" spans="5:5">
      <c r="E794" s="275"/>
    </row>
    <row r="795" spans="5:5">
      <c r="E795" s="275"/>
    </row>
    <row r="796" spans="5:5">
      <c r="E796" s="275"/>
    </row>
    <row r="797" spans="5:5">
      <c r="E797" s="275"/>
    </row>
    <row r="798" spans="5:5">
      <c r="E798" s="275"/>
    </row>
    <row r="799" spans="5:5">
      <c r="E799" s="275"/>
    </row>
    <row r="800" spans="5:5">
      <c r="E800" s="275"/>
    </row>
    <row r="801" spans="5:5">
      <c r="E801" s="275"/>
    </row>
    <row r="802" spans="5:5">
      <c r="E802" s="275"/>
    </row>
    <row r="803" spans="5:5">
      <c r="E803" s="275"/>
    </row>
    <row r="804" spans="5:5">
      <c r="E804" s="275"/>
    </row>
    <row r="805" spans="5:5">
      <c r="E805" s="275"/>
    </row>
    <row r="806" spans="5:5">
      <c r="E806" s="275"/>
    </row>
    <row r="807" spans="5:5">
      <c r="E807" s="275"/>
    </row>
    <row r="808" spans="5:5">
      <c r="E808" s="275"/>
    </row>
    <row r="809" spans="5:5">
      <c r="E809" s="275"/>
    </row>
    <row r="810" spans="5:5">
      <c r="E810" s="275"/>
    </row>
    <row r="811" spans="5:5">
      <c r="E811" s="275"/>
    </row>
    <row r="812" spans="5:5">
      <c r="E812" s="275"/>
    </row>
    <row r="813" spans="5:5">
      <c r="E813" s="275"/>
    </row>
    <row r="814" spans="5:5">
      <c r="E814" s="275"/>
    </row>
    <row r="815" spans="5:5">
      <c r="E815" s="275"/>
    </row>
    <row r="816" spans="5:5">
      <c r="E816" s="275"/>
    </row>
    <row r="817" spans="5:5">
      <c r="E817" s="275"/>
    </row>
    <row r="818" spans="5:5">
      <c r="E818" s="275"/>
    </row>
    <row r="819" spans="5:5">
      <c r="E819" s="275"/>
    </row>
    <row r="820" spans="5:5">
      <c r="E820" s="275"/>
    </row>
    <row r="821" spans="5:5">
      <c r="E821" s="275"/>
    </row>
    <row r="822" spans="5:5">
      <c r="E822" s="275"/>
    </row>
    <row r="823" spans="5:5">
      <c r="E823" s="275"/>
    </row>
    <row r="824" spans="5:5">
      <c r="E824" s="275"/>
    </row>
    <row r="825" spans="5:5">
      <c r="E825" s="275"/>
    </row>
    <row r="826" spans="5:5">
      <c r="E826" s="275"/>
    </row>
    <row r="827" spans="5:5">
      <c r="E827" s="275"/>
    </row>
    <row r="828" spans="5:5">
      <c r="E828" s="275"/>
    </row>
    <row r="829" spans="5:5">
      <c r="E829" s="275"/>
    </row>
    <row r="830" spans="5:5">
      <c r="E830" s="275"/>
    </row>
    <row r="831" spans="5:5">
      <c r="E831" s="275"/>
    </row>
    <row r="832" spans="5:5">
      <c r="E832" s="275"/>
    </row>
    <row r="833" spans="5:5">
      <c r="E833" s="275"/>
    </row>
    <row r="834" spans="5:5">
      <c r="E834" s="275"/>
    </row>
    <row r="835" spans="5:5">
      <c r="E835" s="275"/>
    </row>
    <row r="836" spans="5:5">
      <c r="E836" s="275"/>
    </row>
    <row r="837" spans="5:5">
      <c r="E837" s="275"/>
    </row>
    <row r="838" spans="5:5">
      <c r="E838" s="275"/>
    </row>
    <row r="839" spans="5:5">
      <c r="E839" s="275"/>
    </row>
    <row r="840" spans="5:5">
      <c r="E840" s="275"/>
    </row>
    <row r="841" spans="5:5">
      <c r="E841" s="275"/>
    </row>
    <row r="842" spans="5:5">
      <c r="E842" s="275"/>
    </row>
    <row r="843" spans="5:5">
      <c r="E843" s="275"/>
    </row>
    <row r="844" spans="5:5">
      <c r="E844" s="275"/>
    </row>
    <row r="845" spans="5:5">
      <c r="E845" s="275"/>
    </row>
    <row r="846" spans="5:5">
      <c r="E846" s="275"/>
    </row>
    <row r="847" spans="5:5">
      <c r="E847" s="275"/>
    </row>
    <row r="848" spans="5:5">
      <c r="E848" s="275"/>
    </row>
    <row r="849" spans="5:5">
      <c r="E849" s="275"/>
    </row>
    <row r="850" spans="5:5">
      <c r="E850" s="275"/>
    </row>
    <row r="851" spans="5:5">
      <c r="E851" s="275"/>
    </row>
    <row r="852" spans="5:5">
      <c r="E852" s="275"/>
    </row>
    <row r="853" spans="5:5">
      <c r="E853" s="275"/>
    </row>
    <row r="854" spans="5:5">
      <c r="E854" s="275"/>
    </row>
    <row r="855" spans="5:5">
      <c r="E855" s="275"/>
    </row>
    <row r="856" spans="5:5">
      <c r="E856" s="275"/>
    </row>
    <row r="857" spans="5:5">
      <c r="E857" s="275"/>
    </row>
    <row r="858" spans="5:5">
      <c r="E858" s="275"/>
    </row>
    <row r="859" spans="5:5">
      <c r="E859" s="275"/>
    </row>
    <row r="860" spans="5:5">
      <c r="E860" s="275"/>
    </row>
    <row r="861" spans="5:5">
      <c r="E861" s="275"/>
    </row>
    <row r="862" spans="5:5">
      <c r="E862" s="275"/>
    </row>
    <row r="863" spans="5:5">
      <c r="E863" s="275"/>
    </row>
    <row r="864" spans="5:5">
      <c r="E864" s="275"/>
    </row>
    <row r="865" spans="5:5">
      <c r="E865" s="275"/>
    </row>
    <row r="866" spans="5:5">
      <c r="E866" s="275"/>
    </row>
    <row r="867" spans="5:5">
      <c r="E867" s="275"/>
    </row>
    <row r="868" spans="5:5">
      <c r="E868" s="275"/>
    </row>
    <row r="869" spans="5:5">
      <c r="E869" s="275"/>
    </row>
    <row r="870" spans="5:5">
      <c r="E870" s="275"/>
    </row>
    <row r="871" spans="5:5">
      <c r="E871" s="275"/>
    </row>
    <row r="872" spans="5:5">
      <c r="E872" s="275"/>
    </row>
    <row r="873" spans="5:5">
      <c r="E873" s="275"/>
    </row>
    <row r="874" spans="5:5">
      <c r="E874" s="275"/>
    </row>
    <row r="875" spans="5:5">
      <c r="E875" s="275"/>
    </row>
    <row r="876" spans="5:5">
      <c r="E876" s="275"/>
    </row>
    <row r="877" spans="5:5">
      <c r="E877" s="275"/>
    </row>
    <row r="878" spans="5:5">
      <c r="E878" s="275"/>
    </row>
    <row r="879" spans="5:5">
      <c r="E879" s="275"/>
    </row>
    <row r="880" spans="5:5">
      <c r="E880" s="275"/>
    </row>
    <row r="881" spans="5:5">
      <c r="E881" s="275"/>
    </row>
    <row r="882" spans="5:5">
      <c r="E882" s="275"/>
    </row>
    <row r="883" spans="5:5">
      <c r="E883" s="275"/>
    </row>
    <row r="884" spans="5:5">
      <c r="E884" s="275"/>
    </row>
    <row r="885" spans="5:5">
      <c r="E885" s="275"/>
    </row>
    <row r="886" spans="5:5">
      <c r="E886" s="275"/>
    </row>
    <row r="887" spans="5:5">
      <c r="E887" s="275"/>
    </row>
    <row r="888" spans="5:5">
      <c r="E888" s="275"/>
    </row>
    <row r="889" spans="5:5">
      <c r="E889" s="275"/>
    </row>
    <row r="890" spans="5:5">
      <c r="E890" s="275"/>
    </row>
    <row r="891" spans="5:5">
      <c r="E891" s="275"/>
    </row>
    <row r="892" spans="5:5">
      <c r="E892" s="275"/>
    </row>
    <row r="893" spans="5:5">
      <c r="E893" s="275"/>
    </row>
    <row r="894" spans="5:5">
      <c r="E894" s="275"/>
    </row>
    <row r="895" spans="5:5">
      <c r="E895" s="275"/>
    </row>
    <row r="896" spans="5:5">
      <c r="E896" s="275"/>
    </row>
    <row r="897" spans="5:5">
      <c r="E897" s="275"/>
    </row>
    <row r="898" spans="5:5">
      <c r="E898" s="275"/>
    </row>
    <row r="899" spans="5:5">
      <c r="E899" s="275"/>
    </row>
    <row r="900" spans="5:5">
      <c r="E900" s="275"/>
    </row>
    <row r="901" spans="5:5">
      <c r="E901" s="275"/>
    </row>
    <row r="902" spans="5:5">
      <c r="E902" s="275"/>
    </row>
    <row r="903" spans="5:5">
      <c r="E903" s="275"/>
    </row>
    <row r="904" spans="5:5">
      <c r="E904" s="275"/>
    </row>
    <row r="905" spans="5:5">
      <c r="E905" s="275"/>
    </row>
    <row r="906" spans="5:5">
      <c r="E906" s="275"/>
    </row>
    <row r="907" spans="5:5">
      <c r="E907" s="275"/>
    </row>
    <row r="908" spans="5:5">
      <c r="E908" s="275"/>
    </row>
    <row r="909" spans="5:5">
      <c r="E909" s="275"/>
    </row>
    <row r="910" spans="5:5">
      <c r="E910" s="275"/>
    </row>
    <row r="911" spans="5:5">
      <c r="E911" s="275"/>
    </row>
    <row r="912" spans="5:5">
      <c r="E912" s="275"/>
    </row>
    <row r="913" spans="5:5">
      <c r="E913" s="275"/>
    </row>
    <row r="914" spans="5:5">
      <c r="E914" s="275"/>
    </row>
    <row r="915" spans="5:5">
      <c r="E915" s="275"/>
    </row>
    <row r="916" spans="5:5">
      <c r="E916" s="275"/>
    </row>
    <row r="917" spans="5:5">
      <c r="E917" s="275"/>
    </row>
    <row r="918" spans="5:5">
      <c r="E918" s="275"/>
    </row>
    <row r="919" spans="5:5">
      <c r="E919" s="275"/>
    </row>
    <row r="920" spans="5:5">
      <c r="E920" s="275"/>
    </row>
    <row r="921" spans="5:5">
      <c r="E921" s="275"/>
    </row>
    <row r="922" spans="5:5">
      <c r="E922" s="275"/>
    </row>
    <row r="923" spans="5:5">
      <c r="E923" s="275"/>
    </row>
    <row r="924" spans="5:5">
      <c r="E924" s="275"/>
    </row>
    <row r="925" spans="5:5">
      <c r="E925" s="275"/>
    </row>
    <row r="926" spans="5:5">
      <c r="E926" s="275"/>
    </row>
    <row r="927" spans="5:5">
      <c r="E927" s="275"/>
    </row>
    <row r="928" spans="5:5">
      <c r="E928" s="275"/>
    </row>
    <row r="929" spans="5:5">
      <c r="E929" s="275"/>
    </row>
    <row r="930" spans="5:5">
      <c r="E930" s="275"/>
    </row>
    <row r="931" spans="5:5">
      <c r="E931" s="275"/>
    </row>
    <row r="932" spans="5:5">
      <c r="E932" s="275"/>
    </row>
    <row r="933" spans="5:5">
      <c r="E933" s="275"/>
    </row>
    <row r="934" spans="5:5">
      <c r="E934" s="275"/>
    </row>
    <row r="935" spans="5:5">
      <c r="E935" s="275"/>
    </row>
    <row r="936" spans="5:5">
      <c r="E936" s="275"/>
    </row>
    <row r="937" spans="5:5">
      <c r="E937" s="275"/>
    </row>
    <row r="938" spans="5:5">
      <c r="E938" s="275"/>
    </row>
    <row r="939" spans="5:5">
      <c r="E939" s="275"/>
    </row>
    <row r="940" spans="5:5">
      <c r="E940" s="275"/>
    </row>
    <row r="941" spans="5:5">
      <c r="E941" s="275"/>
    </row>
    <row r="942" spans="5:5">
      <c r="E942" s="275"/>
    </row>
    <row r="943" spans="5:5">
      <c r="E943" s="275"/>
    </row>
    <row r="944" spans="5:5">
      <c r="E944" s="275"/>
    </row>
    <row r="945" spans="5:5">
      <c r="E945" s="275"/>
    </row>
    <row r="946" spans="5:5">
      <c r="E946" s="275"/>
    </row>
    <row r="947" spans="5:5">
      <c r="E947" s="275"/>
    </row>
    <row r="948" spans="5:5">
      <c r="E948" s="275"/>
    </row>
    <row r="949" spans="5:5">
      <c r="E949" s="275"/>
    </row>
    <row r="950" spans="5:5">
      <c r="E950" s="275"/>
    </row>
    <row r="951" spans="5:5">
      <c r="E951" s="275"/>
    </row>
    <row r="952" spans="5:5">
      <c r="E952" s="275"/>
    </row>
    <row r="953" spans="5:5">
      <c r="E953" s="275"/>
    </row>
    <row r="954" spans="5:5">
      <c r="E954" s="275"/>
    </row>
    <row r="955" spans="5:5">
      <c r="E955" s="275"/>
    </row>
    <row r="956" spans="5:5">
      <c r="E956" s="275"/>
    </row>
    <row r="957" spans="5:5">
      <c r="E957" s="275"/>
    </row>
    <row r="958" spans="5:5">
      <c r="E958" s="275"/>
    </row>
    <row r="959" spans="5:5">
      <c r="E959" s="275"/>
    </row>
    <row r="960" spans="5:5">
      <c r="E960" s="275"/>
    </row>
    <row r="961" spans="5:5">
      <c r="E961" s="275"/>
    </row>
    <row r="962" spans="5:5">
      <c r="E962" s="275"/>
    </row>
    <row r="963" spans="5:5">
      <c r="E963" s="275"/>
    </row>
    <row r="964" spans="5:5">
      <c r="E964" s="275"/>
    </row>
    <row r="965" spans="5:5">
      <c r="E965" s="275"/>
    </row>
    <row r="966" spans="5:5">
      <c r="E966" s="275"/>
    </row>
    <row r="967" spans="5:5">
      <c r="E967" s="275"/>
    </row>
    <row r="968" spans="5:5">
      <c r="E968" s="275"/>
    </row>
    <row r="969" spans="5:5">
      <c r="E969" s="275"/>
    </row>
    <row r="970" spans="5:5">
      <c r="E970" s="275"/>
    </row>
    <row r="971" spans="5:5">
      <c r="E971" s="275"/>
    </row>
    <row r="972" spans="5:5">
      <c r="E972" s="275"/>
    </row>
    <row r="973" spans="5:5">
      <c r="E973" s="275"/>
    </row>
    <row r="974" spans="5:5">
      <c r="E974" s="275"/>
    </row>
    <row r="975" spans="5:5">
      <c r="E975" s="275"/>
    </row>
    <row r="976" spans="5:5">
      <c r="E976" s="275"/>
    </row>
    <row r="977" spans="5:5">
      <c r="E977" s="275"/>
    </row>
    <row r="978" spans="5:5">
      <c r="E978" s="275"/>
    </row>
    <row r="979" spans="5:5">
      <c r="E979" s="275"/>
    </row>
    <row r="980" spans="5:5">
      <c r="E980" s="275"/>
    </row>
    <row r="981" spans="5:5">
      <c r="E981" s="275"/>
    </row>
    <row r="982" spans="5:5">
      <c r="E982" s="275"/>
    </row>
    <row r="983" spans="5:5">
      <c r="E983" s="275"/>
    </row>
    <row r="984" spans="5:5">
      <c r="E984" s="275"/>
    </row>
    <row r="985" spans="5:5">
      <c r="E985" s="275"/>
    </row>
    <row r="986" spans="5:5">
      <c r="E986" s="275"/>
    </row>
    <row r="987" spans="5:5">
      <c r="E987" s="275"/>
    </row>
    <row r="988" spans="5:5">
      <c r="E988" s="275"/>
    </row>
    <row r="989" spans="5:5">
      <c r="E989" s="275"/>
    </row>
    <row r="990" spans="5:5">
      <c r="E990" s="275"/>
    </row>
    <row r="991" spans="5:5">
      <c r="E991" s="275"/>
    </row>
    <row r="992" spans="5:5">
      <c r="E992" s="275"/>
    </row>
    <row r="993" spans="5:5">
      <c r="E993" s="275"/>
    </row>
    <row r="994" spans="5:5">
      <c r="E994" s="275"/>
    </row>
    <row r="995" spans="5:5">
      <c r="E995" s="275"/>
    </row>
    <row r="996" spans="5:5">
      <c r="E996" s="275"/>
    </row>
    <row r="997" spans="5:5">
      <c r="E997" s="275"/>
    </row>
    <row r="998" spans="5:5">
      <c r="E998" s="275"/>
    </row>
    <row r="999" spans="5:5">
      <c r="E999" s="275"/>
    </row>
    <row r="1000" spans="5:5">
      <c r="E1000" s="275"/>
    </row>
    <row r="1001" spans="5:5">
      <c r="E1001" s="275"/>
    </row>
    <row r="1002" spans="5:5">
      <c r="E1002" s="275"/>
    </row>
    <row r="1003" spans="5:5">
      <c r="E1003" s="275"/>
    </row>
    <row r="1004" spans="5:5">
      <c r="E1004" s="275"/>
    </row>
    <row r="1005" spans="5:5">
      <c r="E1005" s="275"/>
    </row>
    <row r="1006" spans="5:5">
      <c r="E1006" s="275"/>
    </row>
    <row r="1007" spans="5:5">
      <c r="E1007" s="275"/>
    </row>
    <row r="1008" spans="5:5">
      <c r="E1008" s="275"/>
    </row>
    <row r="1009" spans="5:5">
      <c r="E1009" s="275"/>
    </row>
    <row r="1010" spans="5:5">
      <c r="E1010" s="275"/>
    </row>
    <row r="1011" spans="5:5">
      <c r="E1011" s="275"/>
    </row>
    <row r="1012" spans="5:5">
      <c r="E1012" s="275"/>
    </row>
    <row r="1013" spans="5:5">
      <c r="E1013" s="275"/>
    </row>
    <row r="1014" spans="5:5">
      <c r="E1014" s="275"/>
    </row>
    <row r="1015" spans="5:5">
      <c r="E1015" s="275"/>
    </row>
    <row r="1016" spans="5:5">
      <c r="E1016" s="275"/>
    </row>
    <row r="1017" spans="5:5">
      <c r="E1017" s="275"/>
    </row>
    <row r="1018" spans="5:5">
      <c r="E1018" s="275"/>
    </row>
    <row r="1019" spans="5:5">
      <c r="E1019" s="275"/>
    </row>
    <row r="1020" spans="5:5">
      <c r="E1020" s="275"/>
    </row>
    <row r="1021" spans="5:5">
      <c r="E1021" s="275"/>
    </row>
    <row r="1022" spans="5:5">
      <c r="E1022" s="275"/>
    </row>
    <row r="1023" spans="5:5">
      <c r="E1023" s="275"/>
    </row>
    <row r="1024" spans="5:5">
      <c r="E1024" s="275"/>
    </row>
    <row r="1025" spans="5:5">
      <c r="E1025" s="275"/>
    </row>
    <row r="1026" spans="5:5">
      <c r="E1026" s="275"/>
    </row>
    <row r="1027" spans="5:5">
      <c r="E1027" s="275"/>
    </row>
    <row r="1028" spans="5:5">
      <c r="E1028" s="275"/>
    </row>
    <row r="1029" spans="5:5">
      <c r="E1029" s="275"/>
    </row>
    <row r="1030" spans="5:5">
      <c r="E1030" s="275"/>
    </row>
    <row r="1031" spans="5:5">
      <c r="E1031" s="275"/>
    </row>
    <row r="1032" spans="5:5">
      <c r="E1032" s="275"/>
    </row>
    <row r="1033" spans="5:5">
      <c r="E1033" s="275"/>
    </row>
    <row r="1034" spans="5:5">
      <c r="E1034" s="275"/>
    </row>
    <row r="1035" spans="5:5">
      <c r="E1035" s="275"/>
    </row>
    <row r="1036" spans="5:5">
      <c r="E1036" s="275"/>
    </row>
    <row r="1037" spans="5:5">
      <c r="E1037" s="275"/>
    </row>
    <row r="1038" spans="5:5">
      <c r="E1038" s="275"/>
    </row>
    <row r="1039" spans="5:5">
      <c r="E1039" s="275"/>
    </row>
    <row r="1040" spans="5:5">
      <c r="E1040" s="275"/>
    </row>
    <row r="1041" spans="5:5">
      <c r="E1041" s="275"/>
    </row>
    <row r="1042" spans="5:5">
      <c r="E1042" s="275"/>
    </row>
    <row r="1043" spans="5:5">
      <c r="E1043" s="275"/>
    </row>
    <row r="1044" spans="5:5">
      <c r="E1044" s="275"/>
    </row>
    <row r="1045" spans="5:5">
      <c r="E1045" s="275"/>
    </row>
    <row r="1046" spans="5:5">
      <c r="E1046" s="275"/>
    </row>
    <row r="1047" spans="5:5">
      <c r="E1047" s="275"/>
    </row>
    <row r="1048" spans="5:5">
      <c r="E1048" s="275"/>
    </row>
    <row r="1049" spans="5:5">
      <c r="E1049" s="275"/>
    </row>
    <row r="1050" spans="5:5">
      <c r="E1050" s="275"/>
    </row>
    <row r="1051" spans="5:5">
      <c r="E1051" s="275"/>
    </row>
    <row r="1052" spans="5:5">
      <c r="E1052" s="275"/>
    </row>
    <row r="1053" spans="5:5">
      <c r="E1053" s="275"/>
    </row>
    <row r="1054" spans="5:5">
      <c r="E1054" s="275"/>
    </row>
    <row r="1055" spans="5:5">
      <c r="E1055" s="275"/>
    </row>
    <row r="1056" spans="5:5">
      <c r="E1056" s="275"/>
    </row>
    <row r="1057" spans="5:5">
      <c r="E1057" s="275"/>
    </row>
    <row r="1058" spans="5:5">
      <c r="E1058" s="275"/>
    </row>
    <row r="1059" spans="5:5">
      <c r="E1059" s="275"/>
    </row>
    <row r="1060" spans="5:5">
      <c r="E1060" s="275"/>
    </row>
    <row r="1061" spans="5:5">
      <c r="E1061" s="275"/>
    </row>
    <row r="1062" spans="5:5">
      <c r="E1062" s="275"/>
    </row>
    <row r="1063" spans="5:5">
      <c r="E1063" s="275"/>
    </row>
    <row r="1064" spans="5:5">
      <c r="E1064" s="275"/>
    </row>
    <row r="1065" spans="5:5">
      <c r="E1065" s="275"/>
    </row>
    <row r="1066" spans="5:5">
      <c r="E1066" s="275"/>
    </row>
    <row r="1067" spans="5:5">
      <c r="E1067" s="275"/>
    </row>
    <row r="1068" spans="5:5">
      <c r="E1068" s="275"/>
    </row>
    <row r="1069" spans="5:5">
      <c r="E1069" s="275"/>
    </row>
    <row r="1070" spans="5:5">
      <c r="E1070" s="275"/>
    </row>
    <row r="1071" spans="5:5">
      <c r="E1071" s="275"/>
    </row>
    <row r="1072" spans="5:5">
      <c r="E1072" s="275"/>
    </row>
    <row r="1073" spans="5:5">
      <c r="E1073" s="275"/>
    </row>
    <row r="1074" spans="5:5">
      <c r="E1074" s="275"/>
    </row>
    <row r="1075" spans="5:5">
      <c r="E1075" s="275"/>
    </row>
    <row r="1076" spans="5:5">
      <c r="E1076" s="275"/>
    </row>
    <row r="1077" spans="5:5">
      <c r="E1077" s="275"/>
    </row>
    <row r="1078" spans="5:5">
      <c r="E1078" s="275"/>
    </row>
    <row r="1079" spans="5:5">
      <c r="E1079" s="275"/>
    </row>
    <row r="1080" spans="5:5">
      <c r="E1080" s="275"/>
    </row>
    <row r="1081" spans="5:5">
      <c r="E1081" s="275"/>
    </row>
    <row r="1082" spans="5:5">
      <c r="E1082" s="275"/>
    </row>
    <row r="1083" spans="5:5">
      <c r="E1083" s="275"/>
    </row>
    <row r="1084" spans="5:5">
      <c r="E1084" s="275"/>
    </row>
    <row r="1085" spans="5:5">
      <c r="E1085" s="275"/>
    </row>
    <row r="1086" spans="5:5">
      <c r="E1086" s="275"/>
    </row>
    <row r="1087" spans="5:5">
      <c r="E1087" s="275"/>
    </row>
    <row r="1088" spans="5:5">
      <c r="E1088" s="275"/>
    </row>
    <row r="1089" spans="5:5">
      <c r="E1089" s="275"/>
    </row>
    <row r="1090" spans="5:5">
      <c r="E1090" s="275"/>
    </row>
    <row r="1091" spans="5:5">
      <c r="E1091" s="275"/>
    </row>
    <row r="1092" spans="5:5">
      <c r="E1092" s="275"/>
    </row>
    <row r="1093" spans="5:5">
      <c r="E1093" s="275"/>
    </row>
    <row r="1094" spans="5:5">
      <c r="E1094" s="275"/>
    </row>
    <row r="1095" spans="5:5">
      <c r="E1095" s="275"/>
    </row>
    <row r="1096" spans="5:5">
      <c r="E1096" s="275"/>
    </row>
    <row r="1097" spans="5:5">
      <c r="E1097" s="275"/>
    </row>
    <row r="1098" spans="5:5">
      <c r="E1098" s="275"/>
    </row>
    <row r="1099" spans="5:5">
      <c r="E1099" s="275"/>
    </row>
    <row r="1100" spans="5:5">
      <c r="E1100" s="275"/>
    </row>
    <row r="1101" spans="5:5">
      <c r="E1101" s="275"/>
    </row>
    <row r="1102" spans="5:5">
      <c r="E1102" s="275"/>
    </row>
    <row r="1103" spans="5:5">
      <c r="E1103" s="275"/>
    </row>
    <row r="1104" spans="5:5">
      <c r="E1104" s="275"/>
    </row>
    <row r="1105" spans="5:5">
      <c r="E1105" s="275"/>
    </row>
    <row r="1106" spans="5:5">
      <c r="E1106" s="275"/>
    </row>
    <row r="1107" spans="5:5">
      <c r="E1107" s="275"/>
    </row>
    <row r="1108" spans="5:5">
      <c r="E1108" s="275"/>
    </row>
    <row r="1109" spans="5:5">
      <c r="E1109" s="275"/>
    </row>
    <row r="1110" spans="5:5">
      <c r="E1110" s="275"/>
    </row>
    <row r="1111" spans="5:5">
      <c r="E1111" s="275"/>
    </row>
    <row r="1112" spans="5:5">
      <c r="E1112" s="275"/>
    </row>
    <row r="1113" spans="5:5">
      <c r="E1113" s="275"/>
    </row>
    <row r="1114" spans="5:5">
      <c r="E1114" s="275"/>
    </row>
    <row r="1115" spans="5:5">
      <c r="E1115" s="275"/>
    </row>
    <row r="1116" spans="5:5">
      <c r="E1116" s="275"/>
    </row>
    <row r="1117" spans="5:5">
      <c r="E1117" s="275"/>
    </row>
    <row r="1118" spans="5:5">
      <c r="E1118" s="275"/>
    </row>
    <row r="1119" spans="5:5">
      <c r="E1119" s="275"/>
    </row>
    <row r="1120" spans="5:5">
      <c r="E1120" s="275"/>
    </row>
    <row r="1121" spans="5:5">
      <c r="E1121" s="275"/>
    </row>
    <row r="1122" spans="5:5">
      <c r="E1122" s="275"/>
    </row>
    <row r="1123" spans="5:5">
      <c r="E1123" s="275"/>
    </row>
    <row r="1124" spans="5:5">
      <c r="E1124" s="275"/>
    </row>
    <row r="1125" spans="5:5">
      <c r="E1125" s="275"/>
    </row>
    <row r="1126" spans="5:5">
      <c r="E1126" s="275"/>
    </row>
    <row r="1127" spans="5:5">
      <c r="E1127" s="275"/>
    </row>
    <row r="1128" spans="5:5">
      <c r="E1128" s="275"/>
    </row>
    <row r="1129" spans="5:5">
      <c r="E1129" s="275"/>
    </row>
    <row r="1130" spans="5:5">
      <c r="E1130" s="275"/>
    </row>
    <row r="1131" spans="5:5">
      <c r="E1131" s="275"/>
    </row>
    <row r="1132" spans="5:5">
      <c r="E1132" s="275"/>
    </row>
    <row r="1133" spans="5:5">
      <c r="E1133" s="275"/>
    </row>
    <row r="1134" spans="5:5">
      <c r="E1134" s="275"/>
    </row>
    <row r="1135" spans="5:5">
      <c r="E1135" s="275"/>
    </row>
    <row r="1136" spans="5:5">
      <c r="E1136" s="275"/>
    </row>
    <row r="1137" spans="5:5">
      <c r="E1137" s="275"/>
    </row>
    <row r="1138" spans="5:5">
      <c r="E1138" s="275"/>
    </row>
    <row r="1139" spans="5:5">
      <c r="E1139" s="275"/>
    </row>
    <row r="1140" spans="5:5">
      <c r="E1140" s="275"/>
    </row>
    <row r="1141" spans="5:5">
      <c r="E1141" s="275"/>
    </row>
    <row r="1142" spans="5:5">
      <c r="E1142" s="275"/>
    </row>
    <row r="1143" spans="5:5">
      <c r="E1143" s="275"/>
    </row>
    <row r="1144" spans="5:5">
      <c r="E1144" s="275"/>
    </row>
    <row r="1145" spans="5:5">
      <c r="E1145" s="275"/>
    </row>
    <row r="1146" spans="5:5">
      <c r="E1146" s="275"/>
    </row>
    <row r="1147" spans="5:5">
      <c r="E1147" s="275"/>
    </row>
    <row r="1148" spans="5:5">
      <c r="E1148" s="275"/>
    </row>
    <row r="1149" spans="5:5">
      <c r="E1149" s="275"/>
    </row>
    <row r="1150" spans="5:5">
      <c r="E1150" s="275"/>
    </row>
    <row r="1151" spans="5:5">
      <c r="E1151" s="275"/>
    </row>
    <row r="1152" spans="5:5">
      <c r="E1152" s="275"/>
    </row>
    <row r="1153" spans="5:5">
      <c r="E1153" s="275"/>
    </row>
    <row r="1154" spans="5:5">
      <c r="E1154" s="275"/>
    </row>
    <row r="1155" spans="5:5">
      <c r="E1155" s="275"/>
    </row>
    <row r="1156" spans="5:5">
      <c r="E1156" s="275"/>
    </row>
    <row r="1157" spans="5:5">
      <c r="E1157" s="275"/>
    </row>
    <row r="1158" spans="5:5">
      <c r="E1158" s="275"/>
    </row>
    <row r="1159" spans="5:5">
      <c r="E1159" s="275"/>
    </row>
    <row r="1160" spans="5:5">
      <c r="E1160" s="275"/>
    </row>
    <row r="1161" spans="5:5">
      <c r="E1161" s="275"/>
    </row>
    <row r="1162" spans="5:5">
      <c r="E1162" s="275"/>
    </row>
    <row r="1163" spans="5:5">
      <c r="E1163" s="275"/>
    </row>
    <row r="1164" spans="5:5">
      <c r="E1164" s="275"/>
    </row>
    <row r="1165" spans="5:5">
      <c r="E1165" s="275"/>
    </row>
    <row r="1166" spans="5:5">
      <c r="E1166" s="275"/>
    </row>
    <row r="1167" spans="5:5">
      <c r="E1167" s="275"/>
    </row>
    <row r="1168" spans="5:5">
      <c r="E1168" s="275"/>
    </row>
    <row r="1169" spans="5:5">
      <c r="E1169" s="275"/>
    </row>
    <row r="1170" spans="5:5">
      <c r="E1170" s="275"/>
    </row>
    <row r="1171" spans="5:5">
      <c r="E1171" s="275"/>
    </row>
    <row r="1172" spans="5:5">
      <c r="E1172" s="275"/>
    </row>
    <row r="1173" spans="5:5">
      <c r="E1173" s="275"/>
    </row>
    <row r="1174" spans="5:5">
      <c r="E1174" s="275"/>
    </row>
    <row r="1175" spans="5:5">
      <c r="E1175" s="275"/>
    </row>
    <row r="1176" spans="5:5">
      <c r="E1176" s="275"/>
    </row>
    <row r="1177" spans="5:5">
      <c r="E1177" s="275"/>
    </row>
    <row r="1178" spans="5:5">
      <c r="E1178" s="275"/>
    </row>
    <row r="1179" spans="5:5">
      <c r="E1179" s="275"/>
    </row>
    <row r="1180" spans="5:5">
      <c r="E1180" s="275"/>
    </row>
    <row r="1181" spans="5:5">
      <c r="E1181" s="275"/>
    </row>
    <row r="1182" spans="5:5">
      <c r="E1182" s="275"/>
    </row>
    <row r="1183" spans="5:5">
      <c r="E1183" s="275"/>
    </row>
    <row r="1184" spans="5:5">
      <c r="E1184" s="275"/>
    </row>
    <row r="1185" spans="5:5">
      <c r="E1185" s="275"/>
    </row>
    <row r="1186" spans="5:5">
      <c r="E1186" s="275"/>
    </row>
    <row r="1187" spans="5:5">
      <c r="E1187" s="275"/>
    </row>
    <row r="1188" spans="5:5">
      <c r="E1188" s="275"/>
    </row>
    <row r="1189" spans="5:5">
      <c r="E1189" s="275"/>
    </row>
    <row r="1190" spans="5:5">
      <c r="E1190" s="275"/>
    </row>
    <row r="1191" spans="5:5">
      <c r="E1191" s="275"/>
    </row>
    <row r="1192" spans="5:5">
      <c r="E1192" s="275"/>
    </row>
    <row r="1193" spans="5:5">
      <c r="E1193" s="275"/>
    </row>
    <row r="1194" spans="5:5">
      <c r="E1194" s="275"/>
    </row>
    <row r="1195" spans="5:5">
      <c r="E1195" s="275"/>
    </row>
    <row r="1196" spans="5:5">
      <c r="E1196" s="275"/>
    </row>
    <row r="1197" spans="5:5">
      <c r="E1197" s="275"/>
    </row>
    <row r="1198" spans="5:5">
      <c r="E1198" s="275"/>
    </row>
    <row r="1199" spans="5:5">
      <c r="E1199" s="275"/>
    </row>
    <row r="1200" spans="5:5">
      <c r="E1200" s="275"/>
    </row>
    <row r="1201" spans="5:5">
      <c r="E1201" s="275"/>
    </row>
    <row r="1202" spans="5:5">
      <c r="E1202" s="275"/>
    </row>
    <row r="1203" spans="5:5">
      <c r="E1203" s="275"/>
    </row>
    <row r="1204" spans="5:5">
      <c r="E1204" s="275"/>
    </row>
    <row r="1205" spans="5:5">
      <c r="E1205" s="275"/>
    </row>
    <row r="1206" spans="5:5">
      <c r="E1206" s="275"/>
    </row>
    <row r="1207" spans="5:5">
      <c r="E1207" s="275"/>
    </row>
    <row r="1208" spans="5:5">
      <c r="E1208" s="275"/>
    </row>
    <row r="1209" spans="5:5">
      <c r="E1209" s="275"/>
    </row>
    <row r="1210" spans="5:5">
      <c r="E1210" s="275"/>
    </row>
    <row r="1211" spans="5:5">
      <c r="E1211" s="275"/>
    </row>
    <row r="1212" spans="5:5">
      <c r="E1212" s="275"/>
    </row>
    <row r="1213" spans="5:5">
      <c r="E1213" s="275"/>
    </row>
    <row r="1214" spans="5:5">
      <c r="E1214" s="275"/>
    </row>
    <row r="1215" spans="5:5">
      <c r="E1215" s="275"/>
    </row>
    <row r="1216" spans="5:5">
      <c r="E1216" s="275"/>
    </row>
    <row r="1217" spans="5:5">
      <c r="E1217" s="275"/>
    </row>
    <row r="1218" spans="5:5">
      <c r="E1218" s="275"/>
    </row>
    <row r="1219" spans="5:5">
      <c r="E1219" s="275"/>
    </row>
    <row r="1220" spans="5:5">
      <c r="E1220" s="275"/>
    </row>
    <row r="1221" spans="5:5">
      <c r="E1221" s="275"/>
    </row>
    <row r="1222" spans="5:5">
      <c r="E1222" s="275"/>
    </row>
    <row r="1223" spans="5:5">
      <c r="E1223" s="275"/>
    </row>
    <row r="1224" spans="5:5">
      <c r="E1224" s="275"/>
    </row>
    <row r="1225" spans="5:5">
      <c r="E1225" s="275"/>
    </row>
    <row r="1226" spans="5:5">
      <c r="E1226" s="275"/>
    </row>
    <row r="1227" spans="5:5">
      <c r="E1227" s="275"/>
    </row>
    <row r="1228" spans="5:5">
      <c r="E1228" s="275"/>
    </row>
    <row r="1229" spans="5:5">
      <c r="E1229" s="275"/>
    </row>
    <row r="1230" spans="5:5">
      <c r="E1230" s="275"/>
    </row>
    <row r="1231" spans="5:5">
      <c r="E1231" s="275"/>
    </row>
    <row r="1232" spans="5:5">
      <c r="E1232" s="275"/>
    </row>
    <row r="1233" spans="5:5">
      <c r="E1233" s="275"/>
    </row>
    <row r="1234" spans="5:5">
      <c r="E1234" s="275"/>
    </row>
    <row r="1235" spans="5:5">
      <c r="E1235" s="275"/>
    </row>
    <row r="1236" spans="5:5">
      <c r="E1236" s="275"/>
    </row>
    <row r="1237" spans="5:5">
      <c r="E1237" s="275"/>
    </row>
    <row r="1238" spans="5:5">
      <c r="E1238" s="275"/>
    </row>
    <row r="1239" spans="5:5">
      <c r="E1239" s="275"/>
    </row>
    <row r="1240" spans="5:5">
      <c r="E1240" s="275"/>
    </row>
    <row r="1241" spans="5:5">
      <c r="E1241" s="275"/>
    </row>
    <row r="1242" spans="5:5">
      <c r="E1242" s="275"/>
    </row>
    <row r="1243" spans="5:5">
      <c r="E1243" s="275"/>
    </row>
    <row r="1244" spans="5:5">
      <c r="E1244" s="275"/>
    </row>
    <row r="1245" spans="5:5">
      <c r="E1245" s="275"/>
    </row>
    <row r="1246" spans="5:5">
      <c r="E1246" s="275"/>
    </row>
    <row r="1247" spans="5:5">
      <c r="E1247" s="275"/>
    </row>
    <row r="1248" spans="5:5">
      <c r="E1248" s="275"/>
    </row>
    <row r="1249" spans="5:5">
      <c r="E1249" s="275"/>
    </row>
    <row r="1250" spans="5:5">
      <c r="E1250" s="275"/>
    </row>
    <row r="1251" spans="5:5">
      <c r="E1251" s="275"/>
    </row>
    <row r="1252" spans="5:5">
      <c r="E1252" s="275"/>
    </row>
    <row r="1253" spans="5:5">
      <c r="E1253" s="275"/>
    </row>
    <row r="1254" spans="5:5">
      <c r="E1254" s="275"/>
    </row>
    <row r="1255" spans="5:5">
      <c r="E1255" s="275"/>
    </row>
    <row r="1256" spans="5:5">
      <c r="E1256" s="275"/>
    </row>
    <row r="1257" spans="5:5">
      <c r="E1257" s="275"/>
    </row>
    <row r="1258" spans="5:5">
      <c r="E1258" s="275"/>
    </row>
    <row r="1259" spans="5:5">
      <c r="E1259" s="275"/>
    </row>
    <row r="1260" spans="5:5">
      <c r="E1260" s="275"/>
    </row>
    <row r="1261" spans="5:5">
      <c r="E1261" s="275"/>
    </row>
    <row r="1262" spans="5:5">
      <c r="E1262" s="275"/>
    </row>
    <row r="1263" spans="5:5">
      <c r="E1263" s="275"/>
    </row>
    <row r="1264" spans="5:5">
      <c r="E1264" s="275"/>
    </row>
    <row r="1265" spans="5:5">
      <c r="E1265" s="275"/>
    </row>
    <row r="1266" spans="5:5">
      <c r="E1266" s="275"/>
    </row>
    <row r="1267" spans="5:5">
      <c r="E1267" s="275"/>
    </row>
    <row r="1268" spans="5:5">
      <c r="E1268" s="275"/>
    </row>
    <row r="1269" spans="5:5">
      <c r="E1269" s="275"/>
    </row>
    <row r="1270" spans="5:5">
      <c r="E1270" s="275"/>
    </row>
    <row r="1271" spans="5:5">
      <c r="E1271" s="275"/>
    </row>
    <row r="1272" spans="5:5">
      <c r="E1272" s="275"/>
    </row>
    <row r="1273" spans="5:5">
      <c r="E1273" s="275"/>
    </row>
    <row r="1274" spans="5:5">
      <c r="E1274" s="275"/>
    </row>
    <row r="1275" spans="5:5">
      <c r="E1275" s="275"/>
    </row>
    <row r="1276" spans="5:5">
      <c r="E1276" s="275"/>
    </row>
    <row r="1277" spans="5:5">
      <c r="E1277" s="275"/>
    </row>
    <row r="1278" spans="5:5">
      <c r="E1278" s="275"/>
    </row>
    <row r="1279" spans="5:5">
      <c r="E1279" s="275"/>
    </row>
    <row r="1280" spans="5:5">
      <c r="E1280" s="275"/>
    </row>
    <row r="1281" spans="5:5">
      <c r="E1281" s="275"/>
    </row>
    <row r="1282" spans="5:5">
      <c r="E1282" s="275"/>
    </row>
    <row r="1283" spans="5:5">
      <c r="E1283" s="275"/>
    </row>
    <row r="1284" spans="5:5">
      <c r="E1284" s="275"/>
    </row>
    <row r="1285" spans="5:5">
      <c r="E1285" s="275"/>
    </row>
    <row r="1286" spans="5:5">
      <c r="E1286" s="275"/>
    </row>
    <row r="1287" spans="5:5">
      <c r="E1287" s="275"/>
    </row>
    <row r="1288" spans="5:5">
      <c r="E1288" s="275"/>
    </row>
    <row r="1289" spans="5:5">
      <c r="E1289" s="275"/>
    </row>
    <row r="1290" spans="5:5">
      <c r="E1290" s="275"/>
    </row>
    <row r="1291" spans="5:5">
      <c r="E1291" s="275"/>
    </row>
    <row r="1292" spans="5:5">
      <c r="E1292" s="275"/>
    </row>
    <row r="1293" spans="5:5">
      <c r="E1293" s="275"/>
    </row>
    <row r="1294" spans="5:5">
      <c r="E1294" s="275"/>
    </row>
    <row r="1295" spans="5:5">
      <c r="E1295" s="275"/>
    </row>
    <row r="1296" spans="5:5">
      <c r="E1296" s="275"/>
    </row>
    <row r="1297" spans="5:5">
      <c r="E1297" s="275"/>
    </row>
    <row r="1298" spans="5:5">
      <c r="E1298" s="275"/>
    </row>
    <row r="1299" spans="5:5">
      <c r="E1299" s="275"/>
    </row>
    <row r="1300" spans="5:5">
      <c r="E1300" s="275"/>
    </row>
    <row r="1301" spans="5:5">
      <c r="E1301" s="275"/>
    </row>
    <row r="1302" spans="5:5">
      <c r="E1302" s="275"/>
    </row>
    <row r="1303" spans="5:5">
      <c r="E1303" s="275"/>
    </row>
    <row r="1304" spans="5:5">
      <c r="E1304" s="275"/>
    </row>
    <row r="1305" spans="5:5">
      <c r="E1305" s="275"/>
    </row>
    <row r="1306" spans="5:5">
      <c r="E1306" s="275"/>
    </row>
    <row r="1307" spans="5:5">
      <c r="E1307" s="275"/>
    </row>
    <row r="1308" spans="5:5">
      <c r="E1308" s="275"/>
    </row>
    <row r="1309" spans="5:5">
      <c r="E1309" s="275"/>
    </row>
    <row r="1310" spans="5:5">
      <c r="E1310" s="275"/>
    </row>
    <row r="1311" spans="5:5">
      <c r="E1311" s="275"/>
    </row>
    <row r="1312" spans="5:5">
      <c r="E1312" s="275"/>
    </row>
    <row r="1313" spans="5:5">
      <c r="E1313" s="275"/>
    </row>
    <row r="1314" spans="5:5">
      <c r="E1314" s="275"/>
    </row>
    <row r="1315" spans="5:5">
      <c r="E1315" s="275"/>
    </row>
    <row r="1316" spans="5:5">
      <c r="E1316" s="275"/>
    </row>
    <row r="1317" spans="5:5">
      <c r="E1317" s="275"/>
    </row>
    <row r="1318" spans="5:5">
      <c r="E1318" s="275"/>
    </row>
    <row r="1319" spans="5:5">
      <c r="E1319" s="275"/>
    </row>
    <row r="1320" spans="5:5">
      <c r="E1320" s="275"/>
    </row>
    <row r="1321" spans="5:5">
      <c r="E1321" s="275"/>
    </row>
    <row r="1322" spans="5:5">
      <c r="E1322" s="275"/>
    </row>
    <row r="1323" spans="5:5">
      <c r="E1323" s="275"/>
    </row>
    <row r="1324" spans="5:5">
      <c r="E1324" s="275"/>
    </row>
    <row r="1325" spans="5:5">
      <c r="E1325" s="275"/>
    </row>
    <row r="1326" spans="5:5">
      <c r="E1326" s="275"/>
    </row>
    <row r="1327" spans="5:5">
      <c r="E1327" s="275"/>
    </row>
    <row r="1328" spans="5:5">
      <c r="E1328" s="275"/>
    </row>
    <row r="1329" spans="5:5">
      <c r="E1329" s="275"/>
    </row>
    <row r="1330" spans="5:5">
      <c r="E1330" s="275"/>
    </row>
    <row r="1331" spans="5:5">
      <c r="E1331" s="275"/>
    </row>
    <row r="1332" spans="5:5">
      <c r="E1332" s="275"/>
    </row>
    <row r="1333" spans="5:5">
      <c r="E1333" s="275"/>
    </row>
    <row r="1334" spans="5:5">
      <c r="E1334" s="275"/>
    </row>
    <row r="1335" spans="5:5">
      <c r="E1335" s="275"/>
    </row>
    <row r="1336" spans="5:5">
      <c r="E1336" s="275"/>
    </row>
    <row r="1337" spans="5:5">
      <c r="E1337" s="275"/>
    </row>
    <row r="1338" spans="5:5">
      <c r="E1338" s="275"/>
    </row>
    <row r="1339" spans="5:5">
      <c r="E1339" s="275"/>
    </row>
    <row r="1340" spans="5:5">
      <c r="E1340" s="275"/>
    </row>
    <row r="1341" spans="5:5">
      <c r="E1341" s="275"/>
    </row>
    <row r="1342" spans="5:5">
      <c r="E1342" s="275"/>
    </row>
    <row r="1343" spans="5:5">
      <c r="E1343" s="275"/>
    </row>
    <row r="1344" spans="5:5">
      <c r="E1344" s="275"/>
    </row>
    <row r="1345" spans="5:5">
      <c r="E1345" s="275"/>
    </row>
    <row r="1346" spans="5:5">
      <c r="E1346" s="275"/>
    </row>
    <row r="1347" spans="5:5">
      <c r="E1347" s="275"/>
    </row>
    <row r="1348" spans="5:5">
      <c r="E1348" s="275"/>
    </row>
    <row r="1349" spans="5:5">
      <c r="E1349" s="275"/>
    </row>
    <row r="1350" spans="5:5">
      <c r="E1350" s="275"/>
    </row>
    <row r="1351" spans="5:5">
      <c r="E1351" s="275"/>
    </row>
    <row r="1352" spans="5:5">
      <c r="E1352" s="275"/>
    </row>
    <row r="1353" spans="5:5">
      <c r="E1353" s="275"/>
    </row>
    <row r="1354" spans="5:5">
      <c r="E1354" s="275"/>
    </row>
    <row r="1355" spans="5:5">
      <c r="E1355" s="275"/>
    </row>
    <row r="1356" spans="5:5">
      <c r="E1356" s="275"/>
    </row>
    <row r="1357" spans="5:5">
      <c r="E1357" s="275"/>
    </row>
    <row r="1358" spans="5:5">
      <c r="E1358" s="275"/>
    </row>
    <row r="1359" spans="5:5">
      <c r="E1359" s="275"/>
    </row>
    <row r="1360" spans="5:5">
      <c r="E1360" s="275"/>
    </row>
    <row r="1361" spans="5:5">
      <c r="E1361" s="275"/>
    </row>
    <row r="1362" spans="5:5">
      <c r="E1362" s="275"/>
    </row>
    <row r="1363" spans="5:5">
      <c r="E1363" s="275"/>
    </row>
    <row r="1364" spans="5:5">
      <c r="E1364" s="275"/>
    </row>
    <row r="1365" spans="5:5">
      <c r="E1365" s="275"/>
    </row>
    <row r="1366" spans="5:5">
      <c r="E1366" s="275"/>
    </row>
    <row r="1367" spans="5:5">
      <c r="E1367" s="275"/>
    </row>
    <row r="1368" spans="5:5">
      <c r="E1368" s="275"/>
    </row>
    <row r="1369" spans="5:5">
      <c r="E1369" s="275"/>
    </row>
    <row r="1370" spans="5:5">
      <c r="E1370" s="275"/>
    </row>
    <row r="1371" spans="5:5">
      <c r="E1371" s="275"/>
    </row>
    <row r="1372" spans="5:5">
      <c r="E1372" s="275"/>
    </row>
    <row r="1373" spans="5:5">
      <c r="E1373" s="275"/>
    </row>
    <row r="1374" spans="5:5">
      <c r="E1374" s="275"/>
    </row>
    <row r="1375" spans="5:5">
      <c r="E1375" s="275"/>
    </row>
    <row r="1376" spans="5:5">
      <c r="E1376" s="275"/>
    </row>
    <row r="1377" spans="5:5">
      <c r="E1377" s="275"/>
    </row>
    <row r="1378" spans="5:5">
      <c r="E1378" s="275"/>
    </row>
    <row r="1379" spans="5:5">
      <c r="E1379" s="275"/>
    </row>
    <row r="1380" spans="5:5">
      <c r="E1380" s="275"/>
    </row>
    <row r="1381" spans="5:5">
      <c r="E1381" s="275"/>
    </row>
    <row r="1382" spans="5:5">
      <c r="E1382" s="275"/>
    </row>
    <row r="1383" spans="5:5">
      <c r="E1383" s="275"/>
    </row>
    <row r="1384" spans="5:5">
      <c r="E1384" s="275"/>
    </row>
    <row r="1385" spans="5:5">
      <c r="E1385" s="275"/>
    </row>
    <row r="1386" spans="5:5">
      <c r="E1386" s="275"/>
    </row>
    <row r="1387" spans="5:5">
      <c r="E1387" s="275"/>
    </row>
    <row r="1388" spans="5:5">
      <c r="E1388" s="275"/>
    </row>
    <row r="1389" spans="5:5">
      <c r="E1389" s="275"/>
    </row>
    <row r="1390" spans="5:5">
      <c r="E1390" s="275"/>
    </row>
    <row r="1391" spans="5:5">
      <c r="E1391" s="275"/>
    </row>
    <row r="1392" spans="5:5">
      <c r="E1392" s="275"/>
    </row>
    <row r="1393" spans="5:5">
      <c r="E1393" s="275"/>
    </row>
    <row r="1394" spans="5:5">
      <c r="E1394" s="275"/>
    </row>
    <row r="1395" spans="5:5">
      <c r="E1395" s="275"/>
    </row>
    <row r="1396" spans="5:5">
      <c r="E1396" s="275"/>
    </row>
    <row r="1397" spans="5:5">
      <c r="E1397" s="275"/>
    </row>
    <row r="1398" spans="5:5">
      <c r="E1398" s="275"/>
    </row>
    <row r="1399" spans="5:5">
      <c r="E1399" s="275"/>
    </row>
    <row r="1400" spans="5:5">
      <c r="E1400" s="275"/>
    </row>
    <row r="1401" spans="5:5">
      <c r="E1401" s="275"/>
    </row>
    <row r="1402" spans="5:5">
      <c r="E1402" s="275"/>
    </row>
    <row r="1403" spans="5:5">
      <c r="E1403" s="275"/>
    </row>
    <row r="1404" spans="5:5">
      <c r="E1404" s="275"/>
    </row>
    <row r="1405" spans="5:5">
      <c r="E1405" s="275"/>
    </row>
    <row r="1406" spans="5:5">
      <c r="E1406" s="275"/>
    </row>
    <row r="1407" spans="5:5">
      <c r="E1407" s="275"/>
    </row>
    <row r="1408" spans="5:5">
      <c r="E1408" s="275"/>
    </row>
    <row r="1409" spans="5:5">
      <c r="E1409" s="275"/>
    </row>
    <row r="1410" spans="5:5">
      <c r="E1410" s="275"/>
    </row>
    <row r="1411" spans="5:5">
      <c r="E1411" s="275"/>
    </row>
    <row r="1412" spans="5:5">
      <c r="E1412" s="275"/>
    </row>
    <row r="1413" spans="5:5">
      <c r="E1413" s="275"/>
    </row>
    <row r="1414" spans="5:5">
      <c r="E1414" s="275"/>
    </row>
    <row r="1415" spans="5:5">
      <c r="E1415" s="275"/>
    </row>
    <row r="1416" spans="5:5">
      <c r="E1416" s="275"/>
    </row>
    <row r="1417" spans="5:5">
      <c r="E1417" s="275"/>
    </row>
    <row r="1418" spans="5:5">
      <c r="E1418" s="275"/>
    </row>
    <row r="1419" spans="5:5">
      <c r="E1419" s="275"/>
    </row>
    <row r="1420" spans="5:5">
      <c r="E1420" s="275"/>
    </row>
    <row r="1421" spans="5:5">
      <c r="E1421" s="275"/>
    </row>
    <row r="1422" spans="5:5">
      <c r="E1422" s="275"/>
    </row>
    <row r="1423" spans="5:5">
      <c r="E1423" s="275"/>
    </row>
    <row r="1424" spans="5:5">
      <c r="E1424" s="275"/>
    </row>
    <row r="1425" spans="5:5">
      <c r="E1425" s="275"/>
    </row>
    <row r="1426" spans="5:5">
      <c r="E1426" s="275"/>
    </row>
    <row r="1427" spans="5:5">
      <c r="E1427" s="275"/>
    </row>
    <row r="1428" spans="5:5">
      <c r="E1428" s="275"/>
    </row>
    <row r="1429" spans="5:5">
      <c r="E1429" s="275"/>
    </row>
    <row r="1430" spans="5:5">
      <c r="E1430" s="275"/>
    </row>
    <row r="1431" spans="5:5">
      <c r="E1431" s="275"/>
    </row>
    <row r="1432" spans="5:5">
      <c r="E1432" s="275"/>
    </row>
    <row r="1433" spans="5:5">
      <c r="E1433" s="275"/>
    </row>
    <row r="1434" spans="5:5">
      <c r="E1434" s="275"/>
    </row>
    <row r="1435" spans="5:5">
      <c r="E1435" s="275"/>
    </row>
    <row r="1436" spans="5:5">
      <c r="E1436" s="275"/>
    </row>
    <row r="1437" spans="5:5">
      <c r="E1437" s="275"/>
    </row>
    <row r="1438" spans="5:5">
      <c r="E1438" s="275"/>
    </row>
    <row r="1439" spans="5:5">
      <c r="E1439" s="275"/>
    </row>
    <row r="1440" spans="5:5">
      <c r="E1440" s="275"/>
    </row>
    <row r="1441" spans="5:5">
      <c r="E1441" s="275"/>
    </row>
    <row r="1442" spans="5:5">
      <c r="E1442" s="275"/>
    </row>
    <row r="1443" spans="5:5">
      <c r="E1443" s="275"/>
    </row>
    <row r="1444" spans="5:5">
      <c r="E1444" s="275"/>
    </row>
    <row r="1445" spans="5:5">
      <c r="E1445" s="275"/>
    </row>
    <row r="1446" spans="5:5">
      <c r="E1446" s="275"/>
    </row>
    <row r="1447" spans="5:5">
      <c r="E1447" s="275"/>
    </row>
    <row r="1448" spans="5:5">
      <c r="E1448" s="275"/>
    </row>
    <row r="1449" spans="5:5">
      <c r="E1449" s="275"/>
    </row>
    <row r="1450" spans="5:5">
      <c r="E1450" s="275"/>
    </row>
    <row r="1451" spans="5:5">
      <c r="E1451" s="275"/>
    </row>
    <row r="1452" spans="5:5">
      <c r="E1452" s="275"/>
    </row>
    <row r="1453" spans="5:5">
      <c r="E1453" s="275"/>
    </row>
    <row r="1454" spans="5:5">
      <c r="E1454" s="275"/>
    </row>
    <row r="1455" spans="5:5">
      <c r="E1455" s="275"/>
    </row>
    <row r="1456" spans="5:5">
      <c r="E1456" s="275"/>
    </row>
    <row r="1457" spans="5:5">
      <c r="E1457" s="275"/>
    </row>
    <row r="1458" spans="5:5">
      <c r="E1458" s="275"/>
    </row>
    <row r="1459" spans="5:5">
      <c r="E1459" s="275"/>
    </row>
    <row r="1460" spans="5:5">
      <c r="E1460" s="275"/>
    </row>
    <row r="1461" spans="5:5">
      <c r="E1461" s="275"/>
    </row>
    <row r="1462" spans="5:5">
      <c r="E1462" s="275"/>
    </row>
    <row r="1463" spans="5:5">
      <c r="E1463" s="275"/>
    </row>
    <row r="1464" spans="5:5">
      <c r="E1464" s="275"/>
    </row>
    <row r="1465" spans="5:5">
      <c r="E1465" s="275"/>
    </row>
    <row r="1466" spans="5:5">
      <c r="E1466" s="275"/>
    </row>
    <row r="1467" spans="5:5">
      <c r="E1467" s="275"/>
    </row>
    <row r="1468" spans="5:5">
      <c r="E1468" s="275"/>
    </row>
    <row r="1469" spans="5:5">
      <c r="E1469" s="275"/>
    </row>
    <row r="1470" spans="5:5">
      <c r="E1470" s="275"/>
    </row>
    <row r="1471" spans="5:5">
      <c r="E1471" s="275"/>
    </row>
    <row r="1472" spans="5:5">
      <c r="E1472" s="275"/>
    </row>
    <row r="1473" spans="5:5">
      <c r="E1473" s="275"/>
    </row>
    <row r="1474" spans="5:5">
      <c r="E1474" s="275"/>
    </row>
    <row r="1475" spans="5:5">
      <c r="E1475" s="275"/>
    </row>
    <row r="1476" spans="5:5">
      <c r="E1476" s="275"/>
    </row>
    <row r="1477" spans="5:5">
      <c r="E1477" s="275"/>
    </row>
    <row r="1478" spans="5:5">
      <c r="E1478" s="275"/>
    </row>
    <row r="1479" spans="5:5">
      <c r="E1479" s="275"/>
    </row>
    <row r="1480" spans="5:5">
      <c r="E1480" s="275"/>
    </row>
    <row r="1481" spans="5:5">
      <c r="E1481" s="275"/>
    </row>
    <row r="1482" spans="5:5">
      <c r="E1482" s="275"/>
    </row>
    <row r="1483" spans="5:5">
      <c r="E1483" s="275"/>
    </row>
    <row r="1484" spans="5:5">
      <c r="E1484" s="275"/>
    </row>
    <row r="1485" spans="5:5">
      <c r="E1485" s="275"/>
    </row>
    <row r="1486" spans="5:5">
      <c r="E1486" s="275"/>
    </row>
    <row r="1487" spans="5:5">
      <c r="E1487" s="275"/>
    </row>
    <row r="1488" spans="5:5">
      <c r="E1488" s="275"/>
    </row>
    <row r="1489" spans="5:5">
      <c r="E1489" s="275"/>
    </row>
    <row r="1490" spans="5:5">
      <c r="E1490" s="275"/>
    </row>
    <row r="1491" spans="5:5">
      <c r="E1491" s="275"/>
    </row>
    <row r="1492" spans="5:5">
      <c r="E1492" s="275"/>
    </row>
    <row r="1493" spans="5:5">
      <c r="E1493" s="275"/>
    </row>
    <row r="1494" spans="5:5">
      <c r="E1494" s="275"/>
    </row>
    <row r="1495" spans="5:5">
      <c r="E1495" s="275"/>
    </row>
    <row r="1496" spans="5:5">
      <c r="E1496" s="275"/>
    </row>
    <row r="1497" spans="5:5">
      <c r="E1497" s="275"/>
    </row>
    <row r="1498" spans="5:5">
      <c r="E1498" s="275"/>
    </row>
    <row r="1499" spans="5:5">
      <c r="E1499" s="275"/>
    </row>
    <row r="1500" spans="5:5">
      <c r="E1500" s="275"/>
    </row>
    <row r="1501" spans="5:5">
      <c r="E1501" s="275"/>
    </row>
    <row r="1502" spans="5:5">
      <c r="E1502" s="275"/>
    </row>
    <row r="1503" spans="5:5">
      <c r="E1503" s="275"/>
    </row>
    <row r="1504" spans="5:5">
      <c r="E1504" s="275"/>
    </row>
    <row r="1505" spans="5:5">
      <c r="E1505" s="275"/>
    </row>
    <row r="1506" spans="5:5">
      <c r="E1506" s="275"/>
    </row>
    <row r="1507" spans="5:5">
      <c r="E1507" s="275"/>
    </row>
    <row r="1508" spans="5:5">
      <c r="E1508" s="275"/>
    </row>
    <row r="1509" spans="5:5">
      <c r="E1509" s="275"/>
    </row>
    <row r="1510" spans="5:5">
      <c r="E1510" s="275"/>
    </row>
    <row r="1511" spans="5:5">
      <c r="E1511" s="275"/>
    </row>
    <row r="1512" spans="5:5">
      <c r="E1512" s="275"/>
    </row>
    <row r="1513" spans="5:5">
      <c r="E1513" s="275"/>
    </row>
    <row r="1514" spans="5:5">
      <c r="E1514" s="275"/>
    </row>
    <row r="1515" spans="5:5">
      <c r="E1515" s="275"/>
    </row>
    <row r="1516" spans="5:5">
      <c r="E1516" s="275"/>
    </row>
    <row r="1517" spans="5:5">
      <c r="E1517" s="275"/>
    </row>
    <row r="1518" spans="5:5">
      <c r="E1518" s="275"/>
    </row>
    <row r="1519" spans="5:5">
      <c r="E1519" s="275"/>
    </row>
    <row r="1520" spans="5:5">
      <c r="E1520" s="275"/>
    </row>
    <row r="1521" spans="5:5">
      <c r="E1521" s="275"/>
    </row>
    <row r="1522" spans="5:5">
      <c r="E1522" s="275"/>
    </row>
    <row r="1523" spans="5:5">
      <c r="E1523" s="275"/>
    </row>
    <row r="1524" spans="5:5">
      <c r="E1524" s="275"/>
    </row>
    <row r="1525" spans="5:5">
      <c r="E1525" s="275"/>
    </row>
    <row r="1526" spans="5:5">
      <c r="E1526" s="275"/>
    </row>
    <row r="1527" spans="5:5">
      <c r="E1527" s="275"/>
    </row>
    <row r="1528" spans="5:5">
      <c r="E1528" s="275"/>
    </row>
    <row r="1529" spans="5:5">
      <c r="E1529" s="275"/>
    </row>
    <row r="1530" spans="5:5">
      <c r="E1530" s="275"/>
    </row>
    <row r="1531" spans="5:5">
      <c r="E1531" s="275"/>
    </row>
    <row r="1532" spans="5:5">
      <c r="E1532" s="275"/>
    </row>
    <row r="1533" spans="5:5">
      <c r="E1533" s="275"/>
    </row>
    <row r="1534" spans="5:5">
      <c r="E1534" s="275"/>
    </row>
    <row r="1535" spans="5:5">
      <c r="E1535" s="275"/>
    </row>
    <row r="1536" spans="5:5">
      <c r="E1536" s="275"/>
    </row>
    <row r="1537" spans="5:5">
      <c r="E1537" s="275"/>
    </row>
    <row r="1538" spans="5:5">
      <c r="E1538" s="275"/>
    </row>
    <row r="1539" spans="5:5">
      <c r="E1539" s="275"/>
    </row>
    <row r="1540" spans="5:5">
      <c r="E1540" s="275"/>
    </row>
    <row r="1541" spans="5:5">
      <c r="E1541" s="275"/>
    </row>
    <row r="1542" spans="5:5">
      <c r="E1542" s="275"/>
    </row>
    <row r="1543" spans="5:5">
      <c r="E1543" s="275"/>
    </row>
    <row r="1544" spans="5:5">
      <c r="E1544" s="275"/>
    </row>
    <row r="1545" spans="5:5">
      <c r="E1545" s="275"/>
    </row>
    <row r="1546" spans="5:5">
      <c r="E1546" s="275"/>
    </row>
    <row r="1547" spans="5:5">
      <c r="E1547" s="275"/>
    </row>
    <row r="1548" spans="5:5">
      <c r="E1548" s="275"/>
    </row>
    <row r="1549" spans="5:5">
      <c r="E1549" s="275"/>
    </row>
    <row r="1550" spans="5:5">
      <c r="E1550" s="275"/>
    </row>
    <row r="1551" spans="5:5">
      <c r="E1551" s="275"/>
    </row>
    <row r="1552" spans="5:5">
      <c r="E1552" s="275"/>
    </row>
    <row r="1553" spans="5:5">
      <c r="E1553" s="275"/>
    </row>
    <row r="1554" spans="5:5">
      <c r="E1554" s="275"/>
    </row>
    <row r="1555" spans="5:5">
      <c r="E1555" s="275"/>
    </row>
    <row r="1556" spans="5:5">
      <c r="E1556" s="275"/>
    </row>
    <row r="1557" spans="5:5">
      <c r="E1557" s="275"/>
    </row>
    <row r="1558" spans="5:5">
      <c r="E1558" s="275"/>
    </row>
    <row r="1559" spans="5:5">
      <c r="E1559" s="275"/>
    </row>
    <row r="1560" spans="5:5">
      <c r="E1560" s="275"/>
    </row>
    <row r="1561" spans="5:5">
      <c r="E1561" s="275"/>
    </row>
    <row r="1562" spans="5:5">
      <c r="E1562" s="275"/>
    </row>
    <row r="1563" spans="5:5">
      <c r="E1563" s="275"/>
    </row>
    <row r="1564" spans="5:5">
      <c r="E1564" s="275"/>
    </row>
    <row r="1565" spans="5:5">
      <c r="E1565" s="275"/>
    </row>
    <row r="1566" spans="5:5">
      <c r="E1566" s="275"/>
    </row>
    <row r="1567" spans="5:5">
      <c r="E1567" s="275"/>
    </row>
    <row r="1568" spans="5:5">
      <c r="E1568" s="275"/>
    </row>
    <row r="1569" spans="5:5">
      <c r="E1569" s="275"/>
    </row>
    <row r="1570" spans="5:5">
      <c r="E1570" s="275"/>
    </row>
    <row r="1571" spans="5:5">
      <c r="E1571" s="275"/>
    </row>
    <row r="1572" spans="5:5">
      <c r="E1572" s="275"/>
    </row>
    <row r="1573" spans="5:5">
      <c r="E1573" s="275"/>
    </row>
    <row r="1574" spans="5:5">
      <c r="E1574" s="275"/>
    </row>
    <row r="1575" spans="5:5">
      <c r="E1575" s="275"/>
    </row>
    <row r="1576" spans="5:5">
      <c r="E1576" s="275"/>
    </row>
    <row r="1577" spans="5:5">
      <c r="E1577" s="275"/>
    </row>
    <row r="1578" spans="5:5">
      <c r="E1578" s="275"/>
    </row>
    <row r="1579" spans="5:5">
      <c r="E1579" s="275"/>
    </row>
    <row r="1580" spans="5:5">
      <c r="E1580" s="275"/>
    </row>
    <row r="1581" spans="5:5">
      <c r="E1581" s="275"/>
    </row>
    <row r="1582" spans="5:5">
      <c r="E1582" s="275"/>
    </row>
    <row r="1583" spans="5:5">
      <c r="E1583" s="275"/>
    </row>
    <row r="1584" spans="5:5">
      <c r="E1584" s="275"/>
    </row>
    <row r="1585" spans="5:5">
      <c r="E1585" s="275"/>
    </row>
    <row r="1586" spans="5:5">
      <c r="E1586" s="275"/>
    </row>
    <row r="1587" spans="5:5">
      <c r="E1587" s="275"/>
    </row>
    <row r="1588" spans="5:5">
      <c r="E1588" s="275"/>
    </row>
    <row r="1589" spans="5:5">
      <c r="E1589" s="275"/>
    </row>
    <row r="1590" spans="5:5">
      <c r="E1590" s="275"/>
    </row>
    <row r="1591" spans="5:5">
      <c r="E1591" s="275"/>
    </row>
    <row r="1592" spans="5:5">
      <c r="E1592" s="275"/>
    </row>
    <row r="1593" spans="5:5">
      <c r="E1593" s="275"/>
    </row>
    <row r="1594" spans="5:5">
      <c r="E1594" s="275"/>
    </row>
    <row r="1595" spans="5:5">
      <c r="E1595" s="275"/>
    </row>
    <row r="1596" spans="5:5">
      <c r="E1596" s="275"/>
    </row>
    <row r="1597" spans="5:5">
      <c r="E1597" s="275"/>
    </row>
    <row r="1598" spans="5:5">
      <c r="E1598" s="275"/>
    </row>
    <row r="1599" spans="5:5">
      <c r="E1599" s="275"/>
    </row>
    <row r="1600" spans="5:5">
      <c r="E1600" s="275"/>
    </row>
    <row r="1601" spans="5:5">
      <c r="E1601" s="275"/>
    </row>
    <row r="1602" spans="5:5">
      <c r="E1602" s="275"/>
    </row>
    <row r="1603" spans="5:5">
      <c r="E1603" s="275"/>
    </row>
    <row r="1604" spans="5:5">
      <c r="E1604" s="275"/>
    </row>
    <row r="1605" spans="5:5">
      <c r="E1605" s="275"/>
    </row>
    <row r="1606" spans="5:5">
      <c r="E1606" s="275"/>
    </row>
    <row r="1607" spans="5:5">
      <c r="E1607" s="275"/>
    </row>
    <row r="1608" spans="5:5">
      <c r="E1608" s="275"/>
    </row>
    <row r="1609" spans="5:5">
      <c r="E1609" s="275"/>
    </row>
    <row r="1610" spans="5:5">
      <c r="E1610" s="275"/>
    </row>
    <row r="1611" spans="5:5">
      <c r="E1611" s="275"/>
    </row>
    <row r="1612" spans="5:5">
      <c r="E1612" s="275"/>
    </row>
    <row r="1613" spans="5:5">
      <c r="E1613" s="275"/>
    </row>
    <row r="1614" spans="5:5">
      <c r="E1614" s="275"/>
    </row>
    <row r="1615" spans="5:5">
      <c r="E1615" s="275"/>
    </row>
    <row r="1616" spans="5:5">
      <c r="E1616" s="275"/>
    </row>
    <row r="1617" spans="5:5">
      <c r="E1617" s="275"/>
    </row>
    <row r="1618" spans="5:5">
      <c r="E1618" s="275"/>
    </row>
    <row r="1619" spans="5:5">
      <c r="E1619" s="275"/>
    </row>
    <row r="1620" spans="5:5">
      <c r="E1620" s="275"/>
    </row>
    <row r="1621" spans="5:5">
      <c r="E1621" s="275"/>
    </row>
    <row r="1622" spans="5:5">
      <c r="E1622" s="275"/>
    </row>
    <row r="1623" spans="5:5">
      <c r="E1623" s="275"/>
    </row>
    <row r="1624" spans="5:5">
      <c r="E1624" s="275"/>
    </row>
    <row r="1625" spans="5:5">
      <c r="E1625" s="275"/>
    </row>
    <row r="1626" spans="5:5">
      <c r="E1626" s="275"/>
    </row>
    <row r="1627" spans="5:5">
      <c r="E1627" s="275"/>
    </row>
    <row r="1628" spans="5:5">
      <c r="E1628" s="275"/>
    </row>
    <row r="1629" spans="5:5">
      <c r="E1629" s="275"/>
    </row>
    <row r="1630" spans="5:5">
      <c r="E1630" s="275"/>
    </row>
    <row r="1631" spans="5:5">
      <c r="E1631" s="275"/>
    </row>
    <row r="1632" spans="5:5">
      <c r="E1632" s="275"/>
    </row>
    <row r="1633" spans="5:5">
      <c r="E1633" s="275"/>
    </row>
    <row r="1634" spans="5:5">
      <c r="E1634" s="275"/>
    </row>
    <row r="1635" spans="5:5">
      <c r="E1635" s="275"/>
    </row>
    <row r="1636" spans="5:5">
      <c r="E1636" s="275"/>
    </row>
    <row r="1637" spans="5:5">
      <c r="E1637" s="275"/>
    </row>
    <row r="1638" spans="5:5">
      <c r="E1638" s="275"/>
    </row>
    <row r="1639" spans="5:5">
      <c r="E1639" s="275"/>
    </row>
    <row r="1640" spans="5:5">
      <c r="E1640" s="275"/>
    </row>
    <row r="1641" spans="5:5">
      <c r="E1641" s="275"/>
    </row>
    <row r="1642" spans="5:5">
      <c r="E1642" s="275"/>
    </row>
    <row r="1643" spans="5:5">
      <c r="E1643" s="275"/>
    </row>
    <row r="1644" spans="5:5">
      <c r="E1644" s="275"/>
    </row>
    <row r="1645" spans="5:5">
      <c r="E1645" s="275"/>
    </row>
    <row r="1646" spans="5:5">
      <c r="E1646" s="275"/>
    </row>
    <row r="1647" spans="5:5">
      <c r="E1647" s="275"/>
    </row>
    <row r="1648" spans="5:5">
      <c r="E1648" s="275"/>
    </row>
    <row r="1649" spans="5:5">
      <c r="E1649" s="275"/>
    </row>
    <row r="1650" spans="5:5">
      <c r="E1650" s="275"/>
    </row>
    <row r="1651" spans="5:5">
      <c r="E1651" s="275"/>
    </row>
    <row r="1652" spans="5:5">
      <c r="E1652" s="275"/>
    </row>
    <row r="1653" spans="5:5">
      <c r="E1653" s="275"/>
    </row>
    <row r="1654" spans="5:5">
      <c r="E1654" s="275"/>
    </row>
    <row r="1655" spans="5:5">
      <c r="E1655" s="275"/>
    </row>
    <row r="1656" spans="5:5">
      <c r="E1656" s="275"/>
    </row>
    <row r="1657" spans="5:5">
      <c r="E1657" s="275"/>
    </row>
    <row r="1658" spans="5:5">
      <c r="E1658" s="275"/>
    </row>
    <row r="1659" spans="5:5">
      <c r="E1659" s="275"/>
    </row>
    <row r="1660" spans="5:5">
      <c r="E1660" s="275"/>
    </row>
    <row r="1661" spans="5:5">
      <c r="E1661" s="275"/>
    </row>
    <row r="1662" spans="5:5">
      <c r="E1662" s="275"/>
    </row>
    <row r="1663" spans="5:5">
      <c r="E1663" s="275"/>
    </row>
    <row r="1664" spans="5:5">
      <c r="E1664" s="275"/>
    </row>
    <row r="1665" spans="5:5">
      <c r="E1665" s="275"/>
    </row>
    <row r="1666" spans="5:5">
      <c r="E1666" s="275"/>
    </row>
    <row r="1667" spans="5:5">
      <c r="E1667" s="275"/>
    </row>
    <row r="1668" spans="5:5">
      <c r="E1668" s="275"/>
    </row>
    <row r="1669" spans="5:5">
      <c r="E1669" s="275"/>
    </row>
    <row r="1670" spans="5:5">
      <c r="E1670" s="275"/>
    </row>
    <row r="1671" spans="5:5">
      <c r="E1671" s="275"/>
    </row>
    <row r="1672" spans="5:5">
      <c r="E1672" s="275"/>
    </row>
    <row r="1673" spans="5:5">
      <c r="E1673" s="275"/>
    </row>
    <row r="1674" spans="5:5">
      <c r="E1674" s="275"/>
    </row>
    <row r="1675" spans="5:5">
      <c r="E1675" s="275"/>
    </row>
    <row r="1676" spans="5:5">
      <c r="E1676" s="275"/>
    </row>
    <row r="1677" spans="5:5">
      <c r="E1677" s="275"/>
    </row>
    <row r="1678" spans="5:5">
      <c r="E1678" s="275"/>
    </row>
    <row r="1679" spans="5:5">
      <c r="E1679" s="275"/>
    </row>
    <row r="1680" spans="5:5">
      <c r="E1680" s="275"/>
    </row>
    <row r="1681" spans="5:5">
      <c r="E1681" s="275"/>
    </row>
    <row r="1682" spans="5:5">
      <c r="E1682" s="275"/>
    </row>
    <row r="1683" spans="5:5">
      <c r="E1683" s="275"/>
    </row>
    <row r="1684" spans="5:5">
      <c r="E1684" s="275"/>
    </row>
    <row r="1685" spans="5:5">
      <c r="E1685" s="275"/>
    </row>
    <row r="1686" spans="5:5">
      <c r="E1686" s="275"/>
    </row>
    <row r="1687" spans="5:5">
      <c r="E1687" s="275"/>
    </row>
    <row r="1688" spans="5:5">
      <c r="E1688" s="275"/>
    </row>
    <row r="1689" spans="5:5">
      <c r="E1689" s="275"/>
    </row>
    <row r="1690" spans="5:5">
      <c r="E1690" s="275"/>
    </row>
    <row r="1691" spans="5:5">
      <c r="E1691" s="275"/>
    </row>
    <row r="1692" spans="5:5">
      <c r="E1692" s="275"/>
    </row>
    <row r="1693" spans="5:5">
      <c r="E1693" s="275"/>
    </row>
    <row r="1694" spans="5:5">
      <c r="E1694" s="275"/>
    </row>
    <row r="1695" spans="5:5">
      <c r="E1695" s="275"/>
    </row>
    <row r="1696" spans="5:5">
      <c r="E1696" s="275"/>
    </row>
    <row r="1697" spans="5:5">
      <c r="E1697" s="275"/>
    </row>
    <row r="1698" spans="5:5">
      <c r="E1698" s="275"/>
    </row>
    <row r="1699" spans="5:5">
      <c r="E1699" s="275"/>
    </row>
    <row r="1700" spans="5:5">
      <c r="E1700" s="275"/>
    </row>
    <row r="1701" spans="5:5">
      <c r="E1701" s="275"/>
    </row>
    <row r="1702" spans="5:5">
      <c r="E1702" s="275"/>
    </row>
    <row r="1703" spans="5:5">
      <c r="E1703" s="275"/>
    </row>
    <row r="1704" spans="5:5">
      <c r="E1704" s="275"/>
    </row>
    <row r="1705" spans="5:5">
      <c r="E1705" s="275"/>
    </row>
    <row r="1706" spans="5:5">
      <c r="E1706" s="275"/>
    </row>
    <row r="1707" spans="5:5">
      <c r="E1707" s="275"/>
    </row>
    <row r="1708" spans="5:5">
      <c r="E1708" s="275"/>
    </row>
    <row r="1709" spans="5:5">
      <c r="E1709" s="275"/>
    </row>
    <row r="1710" spans="5:5">
      <c r="E1710" s="275"/>
    </row>
    <row r="1711" spans="5:5">
      <c r="E1711" s="275"/>
    </row>
    <row r="1712" spans="5:5">
      <c r="E1712" s="275"/>
    </row>
    <row r="1713" spans="5:5">
      <c r="E1713" s="275"/>
    </row>
    <row r="1714" spans="5:5">
      <c r="E1714" s="275"/>
    </row>
    <row r="1715" spans="5:5">
      <c r="E1715" s="275"/>
    </row>
    <row r="1716" spans="5:5">
      <c r="E1716" s="275"/>
    </row>
    <row r="1717" spans="5:5">
      <c r="E1717" s="275"/>
    </row>
    <row r="1718" spans="5:5">
      <c r="E1718" s="275"/>
    </row>
    <row r="1719" spans="5:5">
      <c r="E1719" s="275"/>
    </row>
    <row r="1720" spans="5:5">
      <c r="E1720" s="275"/>
    </row>
    <row r="1721" spans="5:5">
      <c r="E1721" s="275"/>
    </row>
    <row r="1722" spans="5:5">
      <c r="E1722" s="275"/>
    </row>
    <row r="1723" spans="5:5">
      <c r="E1723" s="275"/>
    </row>
    <row r="1724" spans="5:5">
      <c r="E1724" s="275"/>
    </row>
    <row r="1725" spans="5:5">
      <c r="E1725" s="275"/>
    </row>
    <row r="1726" spans="5:5">
      <c r="E1726" s="275"/>
    </row>
    <row r="1727" spans="5:5">
      <c r="E1727" s="275"/>
    </row>
    <row r="1728" spans="5:5">
      <c r="E1728" s="275"/>
    </row>
    <row r="1729" spans="5:5">
      <c r="E1729" s="275"/>
    </row>
    <row r="1730" spans="5:5">
      <c r="E1730" s="275"/>
    </row>
    <row r="1731" spans="5:5">
      <c r="E1731" s="275"/>
    </row>
    <row r="1732" spans="5:5">
      <c r="E1732" s="275"/>
    </row>
    <row r="1733" spans="5:5">
      <c r="E1733" s="275"/>
    </row>
    <row r="1734" spans="5:5">
      <c r="E1734" s="275"/>
    </row>
    <row r="1735" spans="5:5">
      <c r="E1735" s="275"/>
    </row>
    <row r="1736" spans="5:5">
      <c r="E1736" s="275"/>
    </row>
    <row r="1737" spans="5:5">
      <c r="E1737" s="275"/>
    </row>
    <row r="1738" spans="5:5">
      <c r="E1738" s="275"/>
    </row>
    <row r="1739" spans="5:5">
      <c r="E1739" s="275"/>
    </row>
    <row r="1740" spans="5:5">
      <c r="E1740" s="275"/>
    </row>
    <row r="1741" spans="5:5">
      <c r="E1741" s="275"/>
    </row>
    <row r="1742" spans="5:5">
      <c r="E1742" s="275"/>
    </row>
    <row r="1743" spans="5:5">
      <c r="E1743" s="275"/>
    </row>
    <row r="1744" spans="5:5">
      <c r="E1744" s="275"/>
    </row>
    <row r="1745" spans="5:5">
      <c r="E1745" s="275"/>
    </row>
    <row r="1746" spans="5:5">
      <c r="E1746" s="275"/>
    </row>
    <row r="1747" spans="5:5">
      <c r="E1747" s="275"/>
    </row>
    <row r="1748" spans="5:5">
      <c r="E1748" s="275"/>
    </row>
    <row r="1749" spans="5:5">
      <c r="E1749" s="275"/>
    </row>
    <row r="1750" spans="5:5">
      <c r="E1750" s="275"/>
    </row>
    <row r="1751" spans="5:5">
      <c r="E1751" s="275"/>
    </row>
    <row r="1752" spans="5:5">
      <c r="E1752" s="275"/>
    </row>
    <row r="1753" spans="5:5">
      <c r="E1753" s="275"/>
    </row>
    <row r="1754" spans="5:5">
      <c r="E1754" s="275"/>
    </row>
    <row r="1755" spans="5:5">
      <c r="E1755" s="275"/>
    </row>
    <row r="1756" spans="5:5">
      <c r="E1756" s="275"/>
    </row>
    <row r="1757" spans="5:5">
      <c r="E1757" s="275"/>
    </row>
    <row r="1758" spans="5:5">
      <c r="E1758" s="275"/>
    </row>
    <row r="1759" spans="5:5">
      <c r="E1759" s="275"/>
    </row>
    <row r="1760" spans="5:5">
      <c r="E1760" s="275"/>
    </row>
    <row r="1761" spans="5:5">
      <c r="E1761" s="275"/>
    </row>
    <row r="1762" spans="5:5">
      <c r="E1762" s="275"/>
    </row>
    <row r="1763" spans="5:5">
      <c r="E1763" s="275"/>
    </row>
    <row r="1764" spans="5:5">
      <c r="E1764" s="275"/>
    </row>
    <row r="1765" spans="5:5">
      <c r="E1765" s="275"/>
    </row>
    <row r="1766" spans="5:5">
      <c r="E1766" s="275"/>
    </row>
    <row r="1767" spans="5:5">
      <c r="E1767" s="275"/>
    </row>
    <row r="1768" spans="5:5">
      <c r="E1768" s="275"/>
    </row>
    <row r="1769" spans="5:5">
      <c r="E1769" s="275"/>
    </row>
    <row r="1770" spans="5:5">
      <c r="E1770" s="275"/>
    </row>
    <row r="1771" spans="5:5">
      <c r="E1771" s="275"/>
    </row>
    <row r="1772" spans="5:5">
      <c r="E1772" s="275"/>
    </row>
    <row r="1773" spans="5:5">
      <c r="E1773" s="275"/>
    </row>
    <row r="1774" spans="5:5">
      <c r="E1774" s="275"/>
    </row>
    <row r="1775" spans="5:5">
      <c r="E1775" s="275"/>
    </row>
    <row r="1776" spans="5:5">
      <c r="E1776" s="275"/>
    </row>
    <row r="1777" spans="5:5">
      <c r="E1777" s="275"/>
    </row>
    <row r="1778" spans="5:5">
      <c r="E1778" s="275"/>
    </row>
    <row r="1779" spans="5:5">
      <c r="E1779" s="275"/>
    </row>
    <row r="1780" spans="5:5">
      <c r="E1780" s="275"/>
    </row>
    <row r="1781" spans="5:5">
      <c r="E1781" s="275"/>
    </row>
    <row r="1782" spans="5:5">
      <c r="E1782" s="275"/>
    </row>
    <row r="1783" spans="5:5">
      <c r="E1783" s="275"/>
    </row>
    <row r="1784" spans="5:5">
      <c r="E1784" s="275"/>
    </row>
    <row r="1785" spans="5:5">
      <c r="E1785" s="275"/>
    </row>
    <row r="1786" spans="5:5">
      <c r="E1786" s="275"/>
    </row>
    <row r="1787" spans="5:5">
      <c r="E1787" s="275"/>
    </row>
    <row r="1788" spans="5:5">
      <c r="E1788" s="275"/>
    </row>
    <row r="1789" spans="5:5">
      <c r="E1789" s="275"/>
    </row>
    <row r="1790" spans="5:5">
      <c r="E1790" s="275"/>
    </row>
    <row r="1791" spans="5:5">
      <c r="E1791" s="275"/>
    </row>
    <row r="1792" spans="5:5">
      <c r="E1792" s="275"/>
    </row>
    <row r="1793" spans="5:5">
      <c r="E1793" s="275"/>
    </row>
    <row r="1794" spans="5:5">
      <c r="E1794" s="275"/>
    </row>
    <row r="1795" spans="5:5">
      <c r="E1795" s="275"/>
    </row>
    <row r="1796" spans="5:5">
      <c r="E1796" s="275"/>
    </row>
    <row r="1797" spans="5:5">
      <c r="E1797" s="275"/>
    </row>
    <row r="1798" spans="5:5">
      <c r="E1798" s="275"/>
    </row>
    <row r="1799" spans="5:5">
      <c r="E1799" s="275"/>
    </row>
    <row r="1800" spans="5:5">
      <c r="E1800" s="275"/>
    </row>
    <row r="1801" spans="5:5">
      <c r="E1801" s="275"/>
    </row>
    <row r="1802" spans="5:5">
      <c r="E1802" s="275"/>
    </row>
    <row r="1803" spans="5:5">
      <c r="E1803" s="275"/>
    </row>
    <row r="1804" spans="5:5">
      <c r="E1804" s="275"/>
    </row>
    <row r="1805" spans="5:5">
      <c r="E1805" s="275"/>
    </row>
    <row r="1806" spans="5:5">
      <c r="E1806" s="275"/>
    </row>
    <row r="1807" spans="5:5">
      <c r="E1807" s="275"/>
    </row>
    <row r="1808" spans="5:5">
      <c r="E1808" s="275"/>
    </row>
    <row r="1809" spans="5:5">
      <c r="E1809" s="275"/>
    </row>
    <row r="1810" spans="5:5">
      <c r="E1810" s="275"/>
    </row>
    <row r="1811" spans="5:5">
      <c r="E1811" s="275"/>
    </row>
    <row r="1812" spans="5:5">
      <c r="E1812" s="275"/>
    </row>
    <row r="1813" spans="5:5">
      <c r="E1813" s="275"/>
    </row>
    <row r="1814" spans="5:5">
      <c r="E1814" s="275"/>
    </row>
    <row r="1815" spans="5:5">
      <c r="E1815" s="275"/>
    </row>
    <row r="1816" spans="5:5">
      <c r="E1816" s="275"/>
    </row>
  </sheetData>
  <mergeCells count="1">
    <mergeCell ref="A1:E1"/>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1410"/>
  <sheetViews>
    <sheetView topLeftCell="A37" zoomScaleNormal="100" workbookViewId="0">
      <selection activeCell="A27" sqref="A27"/>
    </sheetView>
  </sheetViews>
  <sheetFormatPr defaultColWidth="13" defaultRowHeight="12.75"/>
  <cols>
    <col min="1" max="1" width="7.5" style="238" customWidth="1"/>
    <col min="2" max="2" width="10.25" style="195" bestFit="1" customWidth="1"/>
    <col min="3" max="3" width="14.75" style="195" bestFit="1" customWidth="1"/>
    <col min="4" max="4" width="56.75" style="195" bestFit="1" customWidth="1"/>
    <col min="5" max="5" width="30.875" style="195" customWidth="1"/>
    <col min="6" max="6" width="94.375" style="227" bestFit="1" customWidth="1"/>
    <col min="7" max="16384" width="13" style="195"/>
  </cols>
  <sheetData>
    <row r="1" spans="1:6" ht="54.4" customHeight="1">
      <c r="A1" s="193"/>
      <c r="B1" s="193" t="s">
        <v>173</v>
      </c>
      <c r="C1" s="193"/>
      <c r="D1" s="193"/>
      <c r="E1" s="193"/>
      <c r="F1" s="194"/>
    </row>
    <row r="2" spans="1:6" ht="31.5">
      <c r="A2" s="199" t="s">
        <v>23</v>
      </c>
      <c r="B2" s="196"/>
      <c r="C2" s="197" t="s">
        <v>174</v>
      </c>
      <c r="D2" s="198" t="s">
        <v>175</v>
      </c>
      <c r="E2" s="200" t="s">
        <v>4</v>
      </c>
      <c r="F2" s="201" t="s">
        <v>176</v>
      </c>
    </row>
    <row r="3" spans="1:6" ht="15.75">
      <c r="A3" s="205"/>
      <c r="B3" s="202"/>
      <c r="C3" s="203" t="s">
        <v>177</v>
      </c>
      <c r="D3" s="204" t="s">
        <v>178</v>
      </c>
      <c r="E3" s="206"/>
      <c r="F3" s="207"/>
    </row>
    <row r="4" spans="1:6" s="212" customFormat="1" ht="51">
      <c r="A4" s="209">
        <v>1</v>
      </c>
      <c r="B4" s="208" t="s">
        <v>179</v>
      </c>
      <c r="C4" s="208" t="s">
        <v>177</v>
      </c>
      <c r="D4" s="208" t="s">
        <v>180</v>
      </c>
      <c r="E4" s="210" t="s">
        <v>181</v>
      </c>
      <c r="F4" s="211" t="s">
        <v>182</v>
      </c>
    </row>
    <row r="5" spans="1:6" s="212" customFormat="1" ht="51">
      <c r="A5" s="209">
        <v>1</v>
      </c>
      <c r="B5" s="208" t="s">
        <v>183</v>
      </c>
      <c r="C5" s="208" t="s">
        <v>177</v>
      </c>
      <c r="D5" s="208" t="s">
        <v>180</v>
      </c>
      <c r="E5" s="210" t="s">
        <v>181</v>
      </c>
      <c r="F5" s="211" t="s">
        <v>182</v>
      </c>
    </row>
    <row r="6" spans="1:6" s="212" customFormat="1" ht="63.75">
      <c r="A6" s="209">
        <v>1</v>
      </c>
      <c r="B6" s="208" t="s">
        <v>184</v>
      </c>
      <c r="C6" s="208" t="s">
        <v>177</v>
      </c>
      <c r="D6" s="208" t="s">
        <v>185</v>
      </c>
      <c r="E6" s="210" t="s">
        <v>181</v>
      </c>
      <c r="F6" s="211" t="s">
        <v>186</v>
      </c>
    </row>
    <row r="7" spans="1:6" s="212" customFormat="1" ht="63.75">
      <c r="A7" s="209">
        <v>1</v>
      </c>
      <c r="B7" s="208" t="s">
        <v>187</v>
      </c>
      <c r="C7" s="208" t="s">
        <v>177</v>
      </c>
      <c r="D7" s="208" t="s">
        <v>185</v>
      </c>
      <c r="E7" s="210" t="s">
        <v>181</v>
      </c>
      <c r="F7" s="211" t="s">
        <v>186</v>
      </c>
    </row>
    <row r="8" spans="1:6" s="212" customFormat="1" ht="63.75">
      <c r="A8" s="209">
        <v>1</v>
      </c>
      <c r="B8" s="208" t="s">
        <v>188</v>
      </c>
      <c r="C8" s="208" t="s">
        <v>177</v>
      </c>
      <c r="D8" s="208" t="s">
        <v>189</v>
      </c>
      <c r="E8" s="210" t="s">
        <v>181</v>
      </c>
      <c r="F8" s="213" t="s">
        <v>190</v>
      </c>
    </row>
    <row r="9" spans="1:6" s="212" customFormat="1" ht="63.75">
      <c r="A9" s="209">
        <v>1</v>
      </c>
      <c r="B9" s="208" t="s">
        <v>191</v>
      </c>
      <c r="C9" s="208" t="s">
        <v>177</v>
      </c>
      <c r="D9" s="208" t="s">
        <v>189</v>
      </c>
      <c r="E9" s="210" t="s">
        <v>181</v>
      </c>
      <c r="F9" s="213" t="s">
        <v>190</v>
      </c>
    </row>
    <row r="10" spans="1:6" s="218" customFormat="1" ht="89.25">
      <c r="A10" s="215">
        <v>1</v>
      </c>
      <c r="B10" s="214" t="s">
        <v>192</v>
      </c>
      <c r="C10" s="214" t="s">
        <v>177</v>
      </c>
      <c r="D10" s="214" t="s">
        <v>193</v>
      </c>
      <c r="E10" s="216" t="s">
        <v>181</v>
      </c>
      <c r="F10" s="217" t="s">
        <v>194</v>
      </c>
    </row>
    <row r="11" spans="1:6" s="212" customFormat="1" ht="89.25">
      <c r="A11" s="209">
        <v>1</v>
      </c>
      <c r="B11" s="208" t="s">
        <v>195</v>
      </c>
      <c r="C11" s="208" t="s">
        <v>177</v>
      </c>
      <c r="D11" s="208" t="s">
        <v>196</v>
      </c>
      <c r="E11" s="210" t="s">
        <v>181</v>
      </c>
      <c r="F11" s="211" t="s">
        <v>197</v>
      </c>
    </row>
    <row r="12" spans="1:6" s="212" customFormat="1" ht="89.25">
      <c r="A12" s="209">
        <v>1</v>
      </c>
      <c r="B12" s="208" t="s">
        <v>198</v>
      </c>
      <c r="C12" s="208" t="s">
        <v>177</v>
      </c>
      <c r="D12" s="208" t="s">
        <v>196</v>
      </c>
      <c r="E12" s="210" t="s">
        <v>181</v>
      </c>
      <c r="F12" s="211" t="s">
        <v>197</v>
      </c>
    </row>
    <row r="13" spans="1:6" s="212" customFormat="1" ht="63.75">
      <c r="A13" s="209">
        <v>1</v>
      </c>
      <c r="B13" s="208" t="s">
        <v>199</v>
      </c>
      <c r="C13" s="208" t="s">
        <v>177</v>
      </c>
      <c r="D13" s="208" t="s">
        <v>200</v>
      </c>
      <c r="E13" s="210" t="s">
        <v>181</v>
      </c>
      <c r="F13" s="211" t="s">
        <v>201</v>
      </c>
    </row>
    <row r="14" spans="1:6" s="212" customFormat="1" ht="63.75">
      <c r="A14" s="209">
        <v>1</v>
      </c>
      <c r="B14" s="208" t="s">
        <v>202</v>
      </c>
      <c r="C14" s="208" t="s">
        <v>177</v>
      </c>
      <c r="D14" s="208" t="s">
        <v>200</v>
      </c>
      <c r="E14" s="210" t="s">
        <v>181</v>
      </c>
      <c r="F14" s="211" t="s">
        <v>201</v>
      </c>
    </row>
    <row r="15" spans="1:6" s="212" customFormat="1" ht="51">
      <c r="A15" s="209">
        <v>1</v>
      </c>
      <c r="B15" s="208" t="s">
        <v>203</v>
      </c>
      <c r="C15" s="208" t="s">
        <v>177</v>
      </c>
      <c r="D15" s="208" t="s">
        <v>204</v>
      </c>
      <c r="E15" s="210" t="s">
        <v>181</v>
      </c>
      <c r="F15" s="211" t="s">
        <v>205</v>
      </c>
    </row>
    <row r="16" spans="1:6" s="212" customFormat="1" ht="51">
      <c r="A16" s="209">
        <v>1</v>
      </c>
      <c r="B16" s="208" t="s">
        <v>206</v>
      </c>
      <c r="C16" s="208" t="s">
        <v>177</v>
      </c>
      <c r="D16" s="208" t="s">
        <v>204</v>
      </c>
      <c r="E16" s="210" t="s">
        <v>181</v>
      </c>
      <c r="F16" s="211" t="s">
        <v>205</v>
      </c>
    </row>
    <row r="17" spans="1:6" s="212" customFormat="1" ht="51">
      <c r="A17" s="209">
        <v>1</v>
      </c>
      <c r="B17" s="208" t="s">
        <v>207</v>
      </c>
      <c r="C17" s="208" t="s">
        <v>177</v>
      </c>
      <c r="D17" s="208" t="s">
        <v>208</v>
      </c>
      <c r="E17" s="210" t="s">
        <v>181</v>
      </c>
      <c r="F17" s="211" t="s">
        <v>209</v>
      </c>
    </row>
    <row r="18" spans="1:6" s="212" customFormat="1" ht="51">
      <c r="A18" s="209">
        <v>1</v>
      </c>
      <c r="B18" s="208" t="s">
        <v>210</v>
      </c>
      <c r="C18" s="208" t="s">
        <v>177</v>
      </c>
      <c r="D18" s="208" t="s">
        <v>208</v>
      </c>
      <c r="E18" s="210" t="s">
        <v>181</v>
      </c>
      <c r="F18" s="211" t="s">
        <v>209</v>
      </c>
    </row>
    <row r="19" spans="1:6">
      <c r="A19" s="221"/>
      <c r="B19" s="202"/>
      <c r="C19" s="219"/>
      <c r="D19" s="220" t="s">
        <v>211</v>
      </c>
      <c r="E19" s="220"/>
      <c r="F19" s="222"/>
    </row>
    <row r="20" spans="1:6" s="212" customFormat="1" ht="76.5">
      <c r="A20" s="209">
        <v>1</v>
      </c>
      <c r="B20" s="208" t="s">
        <v>212</v>
      </c>
      <c r="C20" s="208" t="s">
        <v>177</v>
      </c>
      <c r="D20" s="208" t="s">
        <v>213</v>
      </c>
      <c r="E20" s="210" t="s">
        <v>181</v>
      </c>
      <c r="F20" s="223" t="s">
        <v>214</v>
      </c>
    </row>
    <row r="21" spans="1:6" s="212" customFormat="1" ht="76.5">
      <c r="A21" s="209">
        <v>1</v>
      </c>
      <c r="B21" s="208" t="s">
        <v>215</v>
      </c>
      <c r="C21" s="208" t="s">
        <v>177</v>
      </c>
      <c r="D21" s="208" t="s">
        <v>213</v>
      </c>
      <c r="E21" s="210" t="s">
        <v>181</v>
      </c>
      <c r="F21" s="223" t="s">
        <v>214</v>
      </c>
    </row>
    <row r="22" spans="1:6" s="212" customFormat="1" ht="38.25">
      <c r="A22" s="209">
        <v>1</v>
      </c>
      <c r="B22" s="208" t="s">
        <v>216</v>
      </c>
      <c r="C22" s="208" t="s">
        <v>177</v>
      </c>
      <c r="D22" s="208" t="s">
        <v>217</v>
      </c>
      <c r="E22" s="210" t="s">
        <v>181</v>
      </c>
      <c r="F22" s="213" t="s">
        <v>218</v>
      </c>
    </row>
    <row r="23" spans="1:6" s="212" customFormat="1" ht="38.25">
      <c r="A23" s="209">
        <v>1</v>
      </c>
      <c r="B23" s="208" t="s">
        <v>219</v>
      </c>
      <c r="C23" s="208" t="s">
        <v>177</v>
      </c>
      <c r="D23" s="208" t="s">
        <v>217</v>
      </c>
      <c r="E23" s="210" t="s">
        <v>181</v>
      </c>
      <c r="F23" s="213" t="s">
        <v>218</v>
      </c>
    </row>
    <row r="24" spans="1:6" s="212" customFormat="1" ht="38.25">
      <c r="A24" s="209">
        <v>1</v>
      </c>
      <c r="B24" s="208" t="s">
        <v>220</v>
      </c>
      <c r="C24" s="208" t="s">
        <v>177</v>
      </c>
      <c r="D24" s="208" t="s">
        <v>221</v>
      </c>
      <c r="E24" s="210" t="s">
        <v>181</v>
      </c>
      <c r="F24" s="223" t="s">
        <v>222</v>
      </c>
    </row>
    <row r="25" spans="1:6" s="212" customFormat="1" ht="38.25">
      <c r="A25" s="209">
        <v>1</v>
      </c>
      <c r="B25" s="208" t="s">
        <v>223</v>
      </c>
      <c r="C25" s="208" t="s">
        <v>177</v>
      </c>
      <c r="D25" s="208" t="s">
        <v>221</v>
      </c>
      <c r="E25" s="210" t="s">
        <v>181</v>
      </c>
      <c r="F25" s="223" t="s">
        <v>222</v>
      </c>
    </row>
    <row r="26" spans="1:6" s="212" customFormat="1" ht="38.25">
      <c r="A26" s="209">
        <v>1</v>
      </c>
      <c r="B26" s="208" t="s">
        <v>224</v>
      </c>
      <c r="C26" s="208" t="s">
        <v>177</v>
      </c>
      <c r="D26" s="208" t="s">
        <v>225</v>
      </c>
      <c r="E26" s="210" t="s">
        <v>181</v>
      </c>
      <c r="F26" s="224" t="s">
        <v>226</v>
      </c>
    </row>
    <row r="27" spans="1:6" s="212" customFormat="1" ht="38.25">
      <c r="A27" s="209">
        <v>1</v>
      </c>
      <c r="B27" s="208" t="s">
        <v>227</v>
      </c>
      <c r="C27" s="208" t="s">
        <v>177</v>
      </c>
      <c r="D27" s="208" t="s">
        <v>225</v>
      </c>
      <c r="E27" s="210" t="s">
        <v>181</v>
      </c>
      <c r="F27" s="224" t="s">
        <v>226</v>
      </c>
    </row>
    <row r="28" spans="1:6" s="218" customFormat="1" ht="25.5">
      <c r="A28" s="215">
        <v>1</v>
      </c>
      <c r="B28" s="214" t="s">
        <v>228</v>
      </c>
      <c r="C28" s="214" t="s">
        <v>177</v>
      </c>
      <c r="D28" s="214" t="s">
        <v>229</v>
      </c>
      <c r="E28" s="216" t="s">
        <v>181</v>
      </c>
      <c r="F28" s="225" t="s">
        <v>230</v>
      </c>
    </row>
    <row r="29" spans="1:6" s="212" customFormat="1" ht="38.25">
      <c r="A29" s="209">
        <v>1</v>
      </c>
      <c r="B29" s="208" t="s">
        <v>231</v>
      </c>
      <c r="C29" s="208" t="s">
        <v>177</v>
      </c>
      <c r="D29" s="208" t="s">
        <v>232</v>
      </c>
      <c r="E29" s="210" t="s">
        <v>181</v>
      </c>
      <c r="F29" s="223" t="s">
        <v>233</v>
      </c>
    </row>
    <row r="30" spans="1:6" s="212" customFormat="1" ht="38.25">
      <c r="A30" s="209">
        <v>1</v>
      </c>
      <c r="B30" s="208" t="s">
        <v>234</v>
      </c>
      <c r="C30" s="208" t="s">
        <v>177</v>
      </c>
      <c r="D30" s="208" t="s">
        <v>232</v>
      </c>
      <c r="E30" s="210" t="s">
        <v>181</v>
      </c>
      <c r="F30" s="223" t="s">
        <v>233</v>
      </c>
    </row>
    <row r="31" spans="1:6" s="212" customFormat="1" ht="38.25">
      <c r="A31" s="209">
        <v>1</v>
      </c>
      <c r="B31" s="208" t="s">
        <v>235</v>
      </c>
      <c r="C31" s="208" t="s">
        <v>177</v>
      </c>
      <c r="D31" s="208" t="s">
        <v>236</v>
      </c>
      <c r="E31" s="210" t="s">
        <v>181</v>
      </c>
      <c r="F31" s="224" t="s">
        <v>237</v>
      </c>
    </row>
    <row r="32" spans="1:6" s="212" customFormat="1" ht="38.25">
      <c r="A32" s="209">
        <v>1</v>
      </c>
      <c r="B32" s="208" t="s">
        <v>238</v>
      </c>
      <c r="C32" s="208" t="s">
        <v>177</v>
      </c>
      <c r="D32" s="208" t="s">
        <v>236</v>
      </c>
      <c r="E32" s="210" t="s">
        <v>181</v>
      </c>
      <c r="F32" s="224" t="s">
        <v>237</v>
      </c>
    </row>
    <row r="33" spans="1:6" s="218" customFormat="1">
      <c r="A33" s="215">
        <v>1</v>
      </c>
      <c r="B33" s="214" t="s">
        <v>239</v>
      </c>
      <c r="C33" s="214" t="s">
        <v>177</v>
      </c>
      <c r="D33" s="214" t="s">
        <v>240</v>
      </c>
      <c r="E33" s="216" t="s">
        <v>181</v>
      </c>
      <c r="F33" s="225" t="s">
        <v>241</v>
      </c>
    </row>
    <row r="34" spans="1:6" s="212" customFormat="1">
      <c r="A34" s="221"/>
      <c r="B34" s="202"/>
      <c r="C34" s="226"/>
      <c r="D34" s="220" t="s">
        <v>242</v>
      </c>
      <c r="E34" s="220"/>
      <c r="F34" s="222"/>
    </row>
    <row r="35" spans="1:6" s="212" customFormat="1" ht="25.5">
      <c r="A35" s="209">
        <v>1</v>
      </c>
      <c r="B35" s="208" t="s">
        <v>243</v>
      </c>
      <c r="C35" s="208" t="s">
        <v>177</v>
      </c>
      <c r="D35" s="208" t="s">
        <v>244</v>
      </c>
      <c r="E35" s="210" t="s">
        <v>181</v>
      </c>
      <c r="F35" s="211" t="s">
        <v>245</v>
      </c>
    </row>
    <row r="36" spans="1:6" s="212" customFormat="1" ht="25.5">
      <c r="A36" s="209">
        <v>1</v>
      </c>
      <c r="B36" s="208" t="s">
        <v>246</v>
      </c>
      <c r="C36" s="208" t="s">
        <v>177</v>
      </c>
      <c r="D36" s="208" t="s">
        <v>244</v>
      </c>
      <c r="E36" s="210" t="s">
        <v>181</v>
      </c>
      <c r="F36" s="211" t="s">
        <v>245</v>
      </c>
    </row>
    <row r="37" spans="1:6" s="218" customFormat="1" ht="38.25">
      <c r="A37" s="209">
        <v>1</v>
      </c>
      <c r="B37" s="208" t="s">
        <v>247</v>
      </c>
      <c r="C37" s="208" t="s">
        <v>177</v>
      </c>
      <c r="D37" s="208" t="s">
        <v>248</v>
      </c>
      <c r="E37" s="210" t="s">
        <v>181</v>
      </c>
      <c r="F37" s="227" t="s">
        <v>249</v>
      </c>
    </row>
    <row r="38" spans="1:6" s="218" customFormat="1" ht="38.25">
      <c r="A38" s="209">
        <v>1</v>
      </c>
      <c r="B38" s="208" t="s">
        <v>250</v>
      </c>
      <c r="C38" s="208" t="s">
        <v>177</v>
      </c>
      <c r="D38" s="208" t="s">
        <v>248</v>
      </c>
      <c r="E38" s="210" t="s">
        <v>181</v>
      </c>
      <c r="F38" s="227" t="s">
        <v>249</v>
      </c>
    </row>
    <row r="39" spans="1:6" s="218" customFormat="1" ht="38.25">
      <c r="A39" s="209">
        <v>1</v>
      </c>
      <c r="B39" s="208" t="s">
        <v>251</v>
      </c>
      <c r="C39" s="208" t="s">
        <v>177</v>
      </c>
      <c r="D39" s="208" t="s">
        <v>252</v>
      </c>
      <c r="E39" s="210" t="s">
        <v>181</v>
      </c>
      <c r="F39" s="227" t="s">
        <v>253</v>
      </c>
    </row>
    <row r="40" spans="1:6" s="218" customFormat="1" ht="38.25">
      <c r="A40" s="209">
        <v>1</v>
      </c>
      <c r="B40" s="208" t="s">
        <v>254</v>
      </c>
      <c r="C40" s="208" t="s">
        <v>177</v>
      </c>
      <c r="D40" s="208" t="s">
        <v>252</v>
      </c>
      <c r="E40" s="210" t="s">
        <v>181</v>
      </c>
      <c r="F40" s="227" t="s">
        <v>253</v>
      </c>
    </row>
    <row r="41" spans="1:6" s="218" customFormat="1" ht="25.5">
      <c r="A41" s="215">
        <v>1</v>
      </c>
      <c r="B41" s="214" t="s">
        <v>255</v>
      </c>
      <c r="C41" s="214" t="s">
        <v>177</v>
      </c>
      <c r="D41" s="214" t="s">
        <v>256</v>
      </c>
      <c r="E41" s="216" t="s">
        <v>181</v>
      </c>
      <c r="F41" s="225" t="s">
        <v>257</v>
      </c>
    </row>
    <row r="42" spans="1:6" s="218" customFormat="1">
      <c r="A42" s="215"/>
      <c r="B42" s="214" t="s">
        <v>262</v>
      </c>
      <c r="C42" s="214"/>
      <c r="D42" s="214"/>
      <c r="E42" s="216"/>
      <c r="F42" s="225"/>
    </row>
    <row r="43" spans="1:6" s="212" customFormat="1" ht="89.25">
      <c r="A43" s="209">
        <v>1</v>
      </c>
      <c r="B43" s="208" t="s">
        <v>258</v>
      </c>
      <c r="C43" s="208" t="s">
        <v>177</v>
      </c>
      <c r="D43" s="208" t="s">
        <v>259</v>
      </c>
      <c r="E43" s="210" t="s">
        <v>181</v>
      </c>
      <c r="F43" s="213" t="s">
        <v>260</v>
      </c>
    </row>
    <row r="44" spans="1:6" s="212" customFormat="1" ht="89.25">
      <c r="A44" s="209">
        <v>1</v>
      </c>
      <c r="B44" s="208" t="s">
        <v>261</v>
      </c>
      <c r="C44" s="208" t="s">
        <v>177</v>
      </c>
      <c r="D44" s="208" t="s">
        <v>259</v>
      </c>
      <c r="E44" s="210" t="s">
        <v>181</v>
      </c>
      <c r="F44" s="213" t="s">
        <v>260</v>
      </c>
    </row>
    <row r="45" spans="1:6" s="218" customFormat="1" ht="25.5">
      <c r="A45" s="215">
        <v>1</v>
      </c>
      <c r="B45" s="214" t="s">
        <v>269</v>
      </c>
      <c r="C45" s="214" t="s">
        <v>177</v>
      </c>
      <c r="D45" s="214" t="s">
        <v>263</v>
      </c>
      <c r="E45" s="216" t="s">
        <v>181</v>
      </c>
      <c r="F45" s="225" t="s">
        <v>264</v>
      </c>
    </row>
    <row r="46" spans="1:6" s="218" customFormat="1">
      <c r="A46" s="215"/>
      <c r="B46" s="214" t="s">
        <v>2473</v>
      </c>
      <c r="C46" s="214"/>
      <c r="D46" s="214"/>
      <c r="E46" s="216"/>
      <c r="F46" s="225"/>
    </row>
    <row r="47" spans="1:6" s="212" customFormat="1" ht="25.5">
      <c r="A47" s="209">
        <v>1</v>
      </c>
      <c r="B47" s="208" t="s">
        <v>265</v>
      </c>
      <c r="C47" s="208" t="s">
        <v>177</v>
      </c>
      <c r="D47" s="208" t="s">
        <v>266</v>
      </c>
      <c r="E47" s="210" t="s">
        <v>181</v>
      </c>
      <c r="F47" s="224" t="s">
        <v>267</v>
      </c>
    </row>
    <row r="48" spans="1:6" s="212" customFormat="1" ht="25.5">
      <c r="A48" s="209">
        <v>1</v>
      </c>
      <c r="B48" s="208" t="s">
        <v>268</v>
      </c>
      <c r="C48" s="208" t="s">
        <v>177</v>
      </c>
      <c r="D48" s="208" t="s">
        <v>266</v>
      </c>
      <c r="E48" s="210" t="s">
        <v>181</v>
      </c>
      <c r="F48" s="224" t="s">
        <v>267</v>
      </c>
    </row>
    <row r="49" spans="1:6" s="229" customFormat="1" ht="25.5">
      <c r="A49" s="215">
        <v>1</v>
      </c>
      <c r="B49" s="214" t="s">
        <v>2525</v>
      </c>
      <c r="C49" s="214" t="s">
        <v>177</v>
      </c>
      <c r="D49" s="214" t="s">
        <v>270</v>
      </c>
      <c r="E49" s="216" t="s">
        <v>181</v>
      </c>
      <c r="F49" s="228" t="s">
        <v>271</v>
      </c>
    </row>
    <row r="50" spans="1:6" s="229" customFormat="1">
      <c r="A50" s="215"/>
      <c r="B50" s="214" t="s">
        <v>2526</v>
      </c>
      <c r="C50" s="214"/>
      <c r="D50" s="214"/>
      <c r="E50" s="216"/>
      <c r="F50" s="705"/>
    </row>
    <row r="51" spans="1:6" s="212" customFormat="1">
      <c r="A51" s="221"/>
      <c r="B51" s="202"/>
      <c r="C51" s="219"/>
      <c r="D51" s="220" t="s">
        <v>272</v>
      </c>
      <c r="E51" s="220"/>
      <c r="F51" s="207"/>
    </row>
    <row r="52" spans="1:6" s="212" customFormat="1" ht="38.25">
      <c r="A52" s="209">
        <v>1</v>
      </c>
      <c r="B52" s="208" t="s">
        <v>273</v>
      </c>
      <c r="C52" s="208" t="s">
        <v>177</v>
      </c>
      <c r="D52" s="230" t="s">
        <v>274</v>
      </c>
      <c r="E52" s="210" t="s">
        <v>181</v>
      </c>
      <c r="F52" s="211" t="s">
        <v>275</v>
      </c>
    </row>
    <row r="53" spans="1:6" s="212" customFormat="1" ht="38.25">
      <c r="A53" s="209">
        <v>1</v>
      </c>
      <c r="B53" s="208" t="s">
        <v>276</v>
      </c>
      <c r="C53" s="208" t="s">
        <v>177</v>
      </c>
      <c r="D53" s="230" t="s">
        <v>274</v>
      </c>
      <c r="E53" s="210" t="s">
        <v>181</v>
      </c>
      <c r="F53" s="211" t="s">
        <v>275</v>
      </c>
    </row>
    <row r="54" spans="1:6" s="212" customFormat="1" ht="63.75">
      <c r="A54" s="209">
        <v>1</v>
      </c>
      <c r="B54" s="208" t="s">
        <v>277</v>
      </c>
      <c r="C54" s="208" t="s">
        <v>177</v>
      </c>
      <c r="D54" s="230" t="s">
        <v>278</v>
      </c>
      <c r="E54" s="210" t="s">
        <v>181</v>
      </c>
      <c r="F54" s="211" t="s">
        <v>279</v>
      </c>
    </row>
    <row r="55" spans="1:6" s="212" customFormat="1" ht="63.75">
      <c r="A55" s="209">
        <v>1</v>
      </c>
      <c r="B55" s="208" t="s">
        <v>280</v>
      </c>
      <c r="C55" s="208" t="s">
        <v>177</v>
      </c>
      <c r="D55" s="230" t="s">
        <v>278</v>
      </c>
      <c r="E55" s="210" t="s">
        <v>181</v>
      </c>
      <c r="F55" s="211" t="s">
        <v>279</v>
      </c>
    </row>
    <row r="56" spans="1:6" s="212" customFormat="1" ht="38.25">
      <c r="A56" s="232">
        <v>1</v>
      </c>
      <c r="B56" s="208" t="s">
        <v>281</v>
      </c>
      <c r="C56" s="208" t="s">
        <v>177</v>
      </c>
      <c r="D56" s="231" t="s">
        <v>282</v>
      </c>
      <c r="E56" s="210" t="s">
        <v>181</v>
      </c>
      <c r="F56" s="231" t="s">
        <v>283</v>
      </c>
    </row>
    <row r="57" spans="1:6" s="212" customFormat="1" ht="38.25">
      <c r="A57" s="232">
        <v>1</v>
      </c>
      <c r="B57" s="208" t="s">
        <v>284</v>
      </c>
      <c r="C57" s="208" t="s">
        <v>177</v>
      </c>
      <c r="D57" s="231" t="s">
        <v>282</v>
      </c>
      <c r="E57" s="210" t="s">
        <v>181</v>
      </c>
      <c r="F57" s="231" t="s">
        <v>283</v>
      </c>
    </row>
    <row r="58" spans="1:6" s="218" customFormat="1" ht="25.5">
      <c r="A58" s="233">
        <v>1</v>
      </c>
      <c r="B58" s="214" t="s">
        <v>285</v>
      </c>
      <c r="C58" s="214" t="s">
        <v>177</v>
      </c>
      <c r="D58" s="225" t="s">
        <v>286</v>
      </c>
      <c r="E58" s="216" t="s">
        <v>181</v>
      </c>
      <c r="F58" s="225" t="s">
        <v>287</v>
      </c>
    </row>
    <row r="59" spans="1:6" s="212" customFormat="1" ht="38.25">
      <c r="A59" s="235">
        <v>1</v>
      </c>
      <c r="B59" s="208" t="s">
        <v>288</v>
      </c>
      <c r="C59" s="208" t="s">
        <v>177</v>
      </c>
      <c r="D59" s="234" t="s">
        <v>289</v>
      </c>
      <c r="E59" s="210" t="s">
        <v>181</v>
      </c>
      <c r="F59" s="234" t="s">
        <v>290</v>
      </c>
    </row>
    <row r="60" spans="1:6" s="212" customFormat="1" ht="38.25">
      <c r="A60" s="235">
        <v>1</v>
      </c>
      <c r="B60" s="208" t="s">
        <v>291</v>
      </c>
      <c r="C60" s="208" t="s">
        <v>177</v>
      </c>
      <c r="D60" s="234" t="s">
        <v>289</v>
      </c>
      <c r="E60" s="210" t="s">
        <v>181</v>
      </c>
      <c r="F60" s="234" t="s">
        <v>290</v>
      </c>
    </row>
    <row r="61" spans="1:6" s="212" customFormat="1" ht="51">
      <c r="A61" s="235">
        <v>1</v>
      </c>
      <c r="B61" s="208" t="s">
        <v>292</v>
      </c>
      <c r="C61" s="208" t="s">
        <v>177</v>
      </c>
      <c r="D61" s="234" t="s">
        <v>293</v>
      </c>
      <c r="E61" s="210" t="s">
        <v>181</v>
      </c>
      <c r="F61" s="234" t="s">
        <v>294</v>
      </c>
    </row>
    <row r="62" spans="1:6" s="212" customFormat="1" ht="51">
      <c r="A62" s="235">
        <v>1</v>
      </c>
      <c r="B62" s="208" t="s">
        <v>295</v>
      </c>
      <c r="C62" s="208" t="s">
        <v>177</v>
      </c>
      <c r="D62" s="234" t="s">
        <v>293</v>
      </c>
      <c r="E62" s="210" t="s">
        <v>181</v>
      </c>
      <c r="F62" s="234" t="s">
        <v>294</v>
      </c>
    </row>
    <row r="63" spans="1:6" s="212" customFormat="1" ht="38.25">
      <c r="A63" s="235">
        <v>1</v>
      </c>
      <c r="B63" s="208" t="s">
        <v>296</v>
      </c>
      <c r="C63" s="208" t="s">
        <v>177</v>
      </c>
      <c r="D63" s="234" t="s">
        <v>297</v>
      </c>
      <c r="E63" s="210" t="s">
        <v>181</v>
      </c>
      <c r="F63" s="234" t="s">
        <v>298</v>
      </c>
    </row>
    <row r="64" spans="1:6" s="212" customFormat="1" ht="38.25">
      <c r="A64" s="235">
        <v>1</v>
      </c>
      <c r="B64" s="208" t="s">
        <v>299</v>
      </c>
      <c r="C64" s="208" t="s">
        <v>177</v>
      </c>
      <c r="D64" s="234" t="s">
        <v>297</v>
      </c>
      <c r="E64" s="210" t="s">
        <v>181</v>
      </c>
      <c r="F64" s="234" t="s">
        <v>298</v>
      </c>
    </row>
    <row r="65" spans="1:6" s="218" customFormat="1" ht="25.5">
      <c r="A65" s="236">
        <v>1</v>
      </c>
      <c r="B65" s="214" t="s">
        <v>300</v>
      </c>
      <c r="C65" s="214" t="s">
        <v>177</v>
      </c>
      <c r="D65" s="217" t="s">
        <v>301</v>
      </c>
      <c r="E65" s="216" t="s">
        <v>181</v>
      </c>
      <c r="F65" s="217" t="s">
        <v>302</v>
      </c>
    </row>
    <row r="66" spans="1:6">
      <c r="D66" s="237"/>
      <c r="F66" s="239"/>
    </row>
    <row r="67" spans="1:6">
      <c r="D67" s="237"/>
      <c r="F67" s="239"/>
    </row>
    <row r="68" spans="1:6">
      <c r="D68" s="237"/>
      <c r="F68" s="239"/>
    </row>
    <row r="69" spans="1:6">
      <c r="D69" s="237"/>
      <c r="F69" s="239"/>
    </row>
    <row r="70" spans="1:6">
      <c r="D70" s="237"/>
      <c r="F70" s="239"/>
    </row>
    <row r="71" spans="1:6">
      <c r="D71" s="237"/>
      <c r="F71" s="239"/>
    </row>
    <row r="72" spans="1:6">
      <c r="D72" s="237"/>
      <c r="F72" s="239"/>
    </row>
    <row r="73" spans="1:6">
      <c r="D73" s="237"/>
      <c r="F73" s="239"/>
    </row>
    <row r="74" spans="1:6">
      <c r="D74" s="237"/>
      <c r="F74" s="239"/>
    </row>
    <row r="75" spans="1:6">
      <c r="D75" s="237"/>
      <c r="F75" s="239"/>
    </row>
    <row r="76" spans="1:6">
      <c r="D76" s="237"/>
      <c r="F76" s="239"/>
    </row>
    <row r="77" spans="1:6">
      <c r="D77" s="237"/>
      <c r="F77" s="239"/>
    </row>
    <row r="78" spans="1:6">
      <c r="D78" s="237"/>
      <c r="F78" s="239"/>
    </row>
    <row r="79" spans="1:6">
      <c r="D79" s="237"/>
      <c r="F79" s="239"/>
    </row>
    <row r="80" spans="1:6">
      <c r="D80" s="237"/>
      <c r="F80" s="239"/>
    </row>
    <row r="81" spans="4:6">
      <c r="D81" s="237"/>
      <c r="F81" s="239"/>
    </row>
    <row r="82" spans="4:6">
      <c r="D82" s="237"/>
      <c r="F82" s="239"/>
    </row>
    <row r="83" spans="4:6">
      <c r="D83" s="237"/>
      <c r="F83" s="239"/>
    </row>
    <row r="84" spans="4:6">
      <c r="D84" s="237"/>
      <c r="F84" s="239"/>
    </row>
    <row r="85" spans="4:6">
      <c r="D85" s="237"/>
      <c r="F85" s="239"/>
    </row>
    <row r="86" spans="4:6">
      <c r="D86" s="237"/>
      <c r="F86" s="239"/>
    </row>
    <row r="87" spans="4:6">
      <c r="D87" s="237"/>
      <c r="F87" s="239"/>
    </row>
    <row r="88" spans="4:6">
      <c r="D88" s="237"/>
      <c r="F88" s="239"/>
    </row>
    <row r="89" spans="4:6">
      <c r="D89" s="237"/>
      <c r="F89" s="239"/>
    </row>
    <row r="90" spans="4:6">
      <c r="D90" s="237"/>
      <c r="F90" s="239"/>
    </row>
    <row r="91" spans="4:6">
      <c r="D91" s="237"/>
      <c r="F91" s="239"/>
    </row>
    <row r="92" spans="4:6">
      <c r="D92" s="237"/>
      <c r="F92" s="239"/>
    </row>
    <row r="93" spans="4:6">
      <c r="D93" s="237"/>
      <c r="F93" s="239"/>
    </row>
    <row r="94" spans="4:6">
      <c r="D94" s="237"/>
      <c r="F94" s="239"/>
    </row>
    <row r="95" spans="4:6">
      <c r="D95" s="237"/>
      <c r="F95" s="239"/>
    </row>
    <row r="96" spans="4:6">
      <c r="D96" s="237"/>
      <c r="F96" s="239"/>
    </row>
    <row r="97" spans="4:6">
      <c r="D97" s="237"/>
      <c r="F97" s="239"/>
    </row>
    <row r="98" spans="4:6">
      <c r="D98" s="237"/>
      <c r="F98" s="239"/>
    </row>
    <row r="99" spans="4:6">
      <c r="D99" s="237"/>
      <c r="F99" s="239"/>
    </row>
    <row r="100" spans="4:6">
      <c r="D100" s="237"/>
      <c r="F100" s="239"/>
    </row>
    <row r="101" spans="4:6">
      <c r="D101" s="237"/>
      <c r="F101" s="239"/>
    </row>
    <row r="102" spans="4:6">
      <c r="D102" s="237"/>
      <c r="F102" s="239"/>
    </row>
    <row r="103" spans="4:6">
      <c r="D103" s="237"/>
      <c r="F103" s="239"/>
    </row>
    <row r="104" spans="4:6">
      <c r="D104" s="237"/>
      <c r="F104" s="239"/>
    </row>
    <row r="105" spans="4:6">
      <c r="D105" s="237"/>
      <c r="F105" s="239"/>
    </row>
    <row r="106" spans="4:6">
      <c r="D106" s="237"/>
      <c r="F106" s="239"/>
    </row>
    <row r="107" spans="4:6">
      <c r="D107" s="237"/>
      <c r="F107" s="239"/>
    </row>
    <row r="108" spans="4:6">
      <c r="D108" s="237"/>
      <c r="F108" s="239"/>
    </row>
    <row r="109" spans="4:6">
      <c r="D109" s="237"/>
      <c r="F109" s="239"/>
    </row>
    <row r="110" spans="4:6">
      <c r="D110" s="237"/>
      <c r="F110" s="239"/>
    </row>
    <row r="111" spans="4:6">
      <c r="D111" s="237"/>
      <c r="F111" s="239"/>
    </row>
    <row r="112" spans="4:6">
      <c r="D112" s="237"/>
      <c r="F112" s="239"/>
    </row>
    <row r="113" spans="4:6">
      <c r="D113" s="237"/>
      <c r="F113" s="239"/>
    </row>
    <row r="114" spans="4:6">
      <c r="D114" s="237"/>
      <c r="F114" s="239"/>
    </row>
    <row r="115" spans="4:6">
      <c r="D115" s="237"/>
      <c r="F115" s="239"/>
    </row>
    <row r="116" spans="4:6">
      <c r="D116" s="237"/>
      <c r="F116" s="239"/>
    </row>
    <row r="117" spans="4:6">
      <c r="D117" s="237"/>
      <c r="F117" s="239"/>
    </row>
    <row r="118" spans="4:6">
      <c r="D118" s="237"/>
      <c r="F118" s="239"/>
    </row>
    <row r="119" spans="4:6">
      <c r="D119" s="237"/>
      <c r="F119" s="239"/>
    </row>
    <row r="120" spans="4:6">
      <c r="D120" s="237"/>
      <c r="F120" s="239"/>
    </row>
    <row r="121" spans="4:6">
      <c r="D121" s="237"/>
      <c r="F121" s="239"/>
    </row>
    <row r="122" spans="4:6">
      <c r="D122" s="237"/>
      <c r="F122" s="239"/>
    </row>
    <row r="123" spans="4:6">
      <c r="D123" s="237"/>
      <c r="F123" s="239"/>
    </row>
    <row r="124" spans="4:6">
      <c r="D124" s="237"/>
      <c r="F124" s="239"/>
    </row>
    <row r="125" spans="4:6">
      <c r="D125" s="237"/>
      <c r="F125" s="239"/>
    </row>
    <row r="126" spans="4:6">
      <c r="D126" s="237"/>
      <c r="F126" s="239"/>
    </row>
    <row r="127" spans="4:6">
      <c r="D127" s="237"/>
      <c r="F127" s="239"/>
    </row>
    <row r="128" spans="4:6">
      <c r="D128" s="237"/>
      <c r="F128" s="239"/>
    </row>
    <row r="129" spans="4:6">
      <c r="D129" s="237"/>
      <c r="F129" s="239"/>
    </row>
    <row r="130" spans="4:6">
      <c r="D130" s="237"/>
      <c r="F130" s="239"/>
    </row>
    <row r="131" spans="4:6">
      <c r="D131" s="237"/>
      <c r="F131" s="239"/>
    </row>
    <row r="132" spans="4:6">
      <c r="D132" s="237"/>
      <c r="F132" s="239"/>
    </row>
    <row r="133" spans="4:6">
      <c r="D133" s="237"/>
      <c r="F133" s="239"/>
    </row>
    <row r="134" spans="4:6">
      <c r="D134" s="237"/>
      <c r="F134" s="239"/>
    </row>
    <row r="135" spans="4:6">
      <c r="D135" s="237"/>
      <c r="F135" s="239"/>
    </row>
    <row r="136" spans="4:6">
      <c r="D136" s="237"/>
      <c r="F136" s="239"/>
    </row>
    <row r="137" spans="4:6">
      <c r="D137" s="237"/>
      <c r="F137" s="239"/>
    </row>
    <row r="138" spans="4:6">
      <c r="D138" s="237"/>
      <c r="F138" s="239"/>
    </row>
    <row r="139" spans="4:6">
      <c r="D139" s="237"/>
      <c r="F139" s="239"/>
    </row>
    <row r="140" spans="4:6">
      <c r="D140" s="237"/>
      <c r="F140" s="239"/>
    </row>
    <row r="141" spans="4:6">
      <c r="D141" s="237"/>
      <c r="F141" s="239"/>
    </row>
    <row r="142" spans="4:6">
      <c r="D142" s="237"/>
      <c r="F142" s="239"/>
    </row>
    <row r="143" spans="4:6">
      <c r="D143" s="237"/>
      <c r="F143" s="239"/>
    </row>
    <row r="144" spans="4:6">
      <c r="D144" s="237"/>
      <c r="F144" s="239"/>
    </row>
    <row r="145" spans="4:6">
      <c r="D145" s="237"/>
      <c r="F145" s="239"/>
    </row>
    <row r="146" spans="4:6">
      <c r="D146" s="237"/>
      <c r="F146" s="239"/>
    </row>
    <row r="147" spans="4:6">
      <c r="D147" s="237"/>
      <c r="F147" s="239"/>
    </row>
    <row r="148" spans="4:6">
      <c r="D148" s="237"/>
      <c r="F148" s="239"/>
    </row>
    <row r="149" spans="4:6">
      <c r="D149" s="237"/>
      <c r="F149" s="239"/>
    </row>
    <row r="150" spans="4:6">
      <c r="D150" s="237"/>
      <c r="F150" s="239"/>
    </row>
    <row r="151" spans="4:6">
      <c r="D151" s="237"/>
      <c r="F151" s="239"/>
    </row>
    <row r="152" spans="4:6">
      <c r="D152" s="237"/>
      <c r="F152" s="239"/>
    </row>
    <row r="153" spans="4:6">
      <c r="D153" s="237"/>
      <c r="F153" s="239"/>
    </row>
    <row r="154" spans="4:6">
      <c r="D154" s="237"/>
      <c r="F154" s="239"/>
    </row>
    <row r="155" spans="4:6">
      <c r="D155" s="237"/>
      <c r="F155" s="239"/>
    </row>
    <row r="156" spans="4:6">
      <c r="D156" s="237"/>
      <c r="F156" s="239"/>
    </row>
    <row r="157" spans="4:6">
      <c r="D157" s="237"/>
      <c r="F157" s="239"/>
    </row>
    <row r="158" spans="4:6">
      <c r="D158" s="237"/>
      <c r="F158" s="239"/>
    </row>
    <row r="159" spans="4:6">
      <c r="D159" s="237"/>
      <c r="F159" s="239"/>
    </row>
    <row r="160" spans="4:6">
      <c r="D160" s="237"/>
      <c r="F160" s="239"/>
    </row>
    <row r="161" spans="4:6">
      <c r="D161" s="237"/>
      <c r="F161" s="239"/>
    </row>
    <row r="162" spans="4:6">
      <c r="D162" s="237"/>
      <c r="F162" s="239"/>
    </row>
    <row r="163" spans="4:6">
      <c r="D163" s="237"/>
      <c r="F163" s="239"/>
    </row>
    <row r="164" spans="4:6">
      <c r="D164" s="237"/>
      <c r="F164" s="239"/>
    </row>
    <row r="165" spans="4:6">
      <c r="D165" s="237"/>
      <c r="F165" s="239"/>
    </row>
    <row r="166" spans="4:6">
      <c r="D166" s="237"/>
      <c r="F166" s="239"/>
    </row>
    <row r="167" spans="4:6">
      <c r="D167" s="237"/>
      <c r="F167" s="239"/>
    </row>
    <row r="168" spans="4:6">
      <c r="D168" s="237"/>
      <c r="F168" s="239"/>
    </row>
    <row r="169" spans="4:6">
      <c r="D169" s="237"/>
      <c r="F169" s="239"/>
    </row>
    <row r="170" spans="4:6">
      <c r="D170" s="237"/>
      <c r="F170" s="239"/>
    </row>
    <row r="171" spans="4:6">
      <c r="D171" s="237"/>
      <c r="F171" s="239"/>
    </row>
    <row r="172" spans="4:6">
      <c r="D172" s="237"/>
      <c r="F172" s="239"/>
    </row>
    <row r="173" spans="4:6">
      <c r="D173" s="237"/>
      <c r="F173" s="239"/>
    </row>
    <row r="174" spans="4:6">
      <c r="D174" s="237"/>
      <c r="F174" s="239"/>
    </row>
    <row r="175" spans="4:6">
      <c r="D175" s="237"/>
      <c r="F175" s="239"/>
    </row>
    <row r="176" spans="4:6">
      <c r="D176" s="237"/>
      <c r="F176" s="239"/>
    </row>
    <row r="177" spans="4:6">
      <c r="D177" s="237"/>
      <c r="F177" s="239"/>
    </row>
    <row r="178" spans="4:6">
      <c r="D178" s="237"/>
      <c r="F178" s="239"/>
    </row>
    <row r="179" spans="4:6">
      <c r="D179" s="237"/>
      <c r="F179" s="239"/>
    </row>
    <row r="180" spans="4:6">
      <c r="D180" s="237"/>
      <c r="F180" s="239"/>
    </row>
    <row r="181" spans="4:6">
      <c r="D181" s="237"/>
      <c r="F181" s="239"/>
    </row>
    <row r="182" spans="4:6">
      <c r="D182" s="237"/>
      <c r="F182" s="239"/>
    </row>
    <row r="183" spans="4:6">
      <c r="D183" s="237"/>
      <c r="F183" s="239"/>
    </row>
    <row r="184" spans="4:6">
      <c r="D184" s="237"/>
      <c r="F184" s="239"/>
    </row>
    <row r="185" spans="4:6">
      <c r="D185" s="237"/>
      <c r="F185" s="239"/>
    </row>
    <row r="186" spans="4:6">
      <c r="D186" s="237"/>
      <c r="F186" s="239"/>
    </row>
    <row r="187" spans="4:6">
      <c r="D187" s="237"/>
      <c r="F187" s="239"/>
    </row>
    <row r="188" spans="4:6">
      <c r="D188" s="237"/>
      <c r="F188" s="239"/>
    </row>
    <row r="189" spans="4:6">
      <c r="D189" s="237"/>
      <c r="F189" s="239"/>
    </row>
    <row r="190" spans="4:6">
      <c r="D190" s="237"/>
      <c r="F190" s="239"/>
    </row>
    <row r="191" spans="4:6">
      <c r="D191" s="237"/>
      <c r="F191" s="239"/>
    </row>
    <row r="192" spans="4:6">
      <c r="D192" s="237"/>
      <c r="F192" s="239"/>
    </row>
    <row r="193" spans="4:6">
      <c r="D193" s="237"/>
      <c r="F193" s="239"/>
    </row>
    <row r="194" spans="4:6">
      <c r="D194" s="237"/>
      <c r="F194" s="239"/>
    </row>
    <row r="195" spans="4:6">
      <c r="D195" s="237"/>
      <c r="F195" s="239"/>
    </row>
    <row r="196" spans="4:6">
      <c r="D196" s="237"/>
      <c r="F196" s="239"/>
    </row>
    <row r="197" spans="4:6">
      <c r="D197" s="237"/>
      <c r="F197" s="239"/>
    </row>
    <row r="198" spans="4:6">
      <c r="D198" s="237"/>
      <c r="F198" s="239"/>
    </row>
    <row r="199" spans="4:6">
      <c r="D199" s="237"/>
      <c r="F199" s="239"/>
    </row>
    <row r="200" spans="4:6">
      <c r="D200" s="237"/>
      <c r="F200" s="239"/>
    </row>
    <row r="201" spans="4:6">
      <c r="D201" s="237"/>
      <c r="F201" s="239"/>
    </row>
    <row r="202" spans="4:6">
      <c r="D202" s="237"/>
      <c r="F202" s="239"/>
    </row>
    <row r="203" spans="4:6">
      <c r="D203" s="237"/>
      <c r="F203" s="239"/>
    </row>
    <row r="204" spans="4:6">
      <c r="D204" s="237"/>
      <c r="F204" s="239"/>
    </row>
    <row r="205" spans="4:6">
      <c r="D205" s="237"/>
      <c r="F205" s="239"/>
    </row>
    <row r="206" spans="4:6">
      <c r="D206" s="237"/>
      <c r="F206" s="239"/>
    </row>
    <row r="207" spans="4:6">
      <c r="D207" s="237"/>
      <c r="F207" s="239"/>
    </row>
    <row r="208" spans="4:6">
      <c r="D208" s="237"/>
      <c r="F208" s="239"/>
    </row>
    <row r="209" spans="4:6">
      <c r="D209" s="237"/>
      <c r="F209" s="239"/>
    </row>
    <row r="210" spans="4:6">
      <c r="D210" s="237"/>
      <c r="F210" s="239"/>
    </row>
    <row r="211" spans="4:6">
      <c r="D211" s="237"/>
      <c r="F211" s="239"/>
    </row>
    <row r="212" spans="4:6">
      <c r="D212" s="237"/>
      <c r="F212" s="239"/>
    </row>
    <row r="213" spans="4:6">
      <c r="D213" s="237"/>
      <c r="F213" s="239"/>
    </row>
    <row r="214" spans="4:6">
      <c r="D214" s="237"/>
      <c r="F214" s="239"/>
    </row>
    <row r="215" spans="4:6">
      <c r="D215" s="237"/>
      <c r="F215" s="239"/>
    </row>
    <row r="216" spans="4:6">
      <c r="D216" s="237"/>
      <c r="F216" s="239"/>
    </row>
    <row r="217" spans="4:6">
      <c r="D217" s="237"/>
      <c r="F217" s="239"/>
    </row>
    <row r="218" spans="4:6">
      <c r="D218" s="237"/>
      <c r="F218" s="239"/>
    </row>
    <row r="219" spans="4:6">
      <c r="D219" s="237"/>
      <c r="F219" s="239"/>
    </row>
    <row r="220" spans="4:6">
      <c r="D220" s="237"/>
      <c r="F220" s="239"/>
    </row>
    <row r="221" spans="4:6">
      <c r="D221" s="237"/>
      <c r="F221" s="239"/>
    </row>
    <row r="222" spans="4:6">
      <c r="D222" s="237"/>
      <c r="F222" s="239"/>
    </row>
    <row r="223" spans="4:6">
      <c r="D223" s="237"/>
      <c r="F223" s="239"/>
    </row>
    <row r="224" spans="4:6">
      <c r="D224" s="237"/>
      <c r="F224" s="239"/>
    </row>
    <row r="225" spans="4:6">
      <c r="D225" s="237"/>
      <c r="F225" s="239"/>
    </row>
    <row r="226" spans="4:6">
      <c r="D226" s="237"/>
      <c r="F226" s="239"/>
    </row>
    <row r="227" spans="4:6">
      <c r="D227" s="237"/>
      <c r="F227" s="239"/>
    </row>
    <row r="228" spans="4:6">
      <c r="D228" s="237"/>
      <c r="F228" s="239"/>
    </row>
    <row r="229" spans="4:6">
      <c r="D229" s="237"/>
      <c r="F229" s="239"/>
    </row>
    <row r="230" spans="4:6">
      <c r="D230" s="237"/>
      <c r="F230" s="239"/>
    </row>
    <row r="231" spans="4:6">
      <c r="D231" s="237"/>
      <c r="F231" s="239"/>
    </row>
    <row r="232" spans="4:6">
      <c r="D232" s="237"/>
      <c r="F232" s="239"/>
    </row>
    <row r="233" spans="4:6">
      <c r="D233" s="237"/>
      <c r="F233" s="239"/>
    </row>
    <row r="234" spans="4:6">
      <c r="D234" s="237"/>
      <c r="F234" s="239"/>
    </row>
    <row r="235" spans="4:6">
      <c r="D235" s="237"/>
      <c r="F235" s="239"/>
    </row>
    <row r="236" spans="4:6">
      <c r="D236" s="237"/>
      <c r="F236" s="239"/>
    </row>
    <row r="237" spans="4:6">
      <c r="D237" s="237"/>
      <c r="F237" s="239"/>
    </row>
    <row r="238" spans="4:6">
      <c r="D238" s="237"/>
      <c r="F238" s="239"/>
    </row>
    <row r="239" spans="4:6">
      <c r="D239" s="237"/>
      <c r="F239" s="239"/>
    </row>
    <row r="240" spans="4:6">
      <c r="D240" s="237"/>
      <c r="F240" s="239"/>
    </row>
    <row r="241" spans="4:6">
      <c r="D241" s="237"/>
      <c r="F241" s="239"/>
    </row>
    <row r="242" spans="4:6">
      <c r="D242" s="237"/>
      <c r="F242" s="239"/>
    </row>
    <row r="243" spans="4:6">
      <c r="D243" s="237"/>
      <c r="F243" s="239"/>
    </row>
    <row r="244" spans="4:6">
      <c r="D244" s="237"/>
      <c r="F244" s="239"/>
    </row>
    <row r="245" spans="4:6">
      <c r="D245" s="237"/>
      <c r="F245" s="239"/>
    </row>
    <row r="246" spans="4:6">
      <c r="D246" s="237"/>
      <c r="F246" s="239"/>
    </row>
    <row r="247" spans="4:6">
      <c r="D247" s="237"/>
      <c r="F247" s="239"/>
    </row>
    <row r="248" spans="4:6">
      <c r="D248" s="237"/>
      <c r="F248" s="239"/>
    </row>
    <row r="249" spans="4:6">
      <c r="D249" s="237"/>
      <c r="F249" s="239"/>
    </row>
    <row r="250" spans="4:6">
      <c r="D250" s="237"/>
      <c r="F250" s="239"/>
    </row>
    <row r="251" spans="4:6">
      <c r="D251" s="237"/>
      <c r="F251" s="239"/>
    </row>
    <row r="252" spans="4:6">
      <c r="D252" s="237"/>
      <c r="F252" s="239"/>
    </row>
    <row r="253" spans="4:6">
      <c r="D253" s="237"/>
      <c r="F253" s="239"/>
    </row>
    <row r="254" spans="4:6">
      <c r="D254" s="237"/>
      <c r="F254" s="239"/>
    </row>
    <row r="255" spans="4:6">
      <c r="D255" s="237"/>
      <c r="F255" s="239"/>
    </row>
    <row r="256" spans="4:6">
      <c r="D256" s="237"/>
      <c r="F256" s="239"/>
    </row>
    <row r="257" spans="4:6">
      <c r="D257" s="237"/>
      <c r="F257" s="239"/>
    </row>
    <row r="258" spans="4:6">
      <c r="D258" s="237"/>
      <c r="F258" s="239"/>
    </row>
    <row r="259" spans="4:6">
      <c r="D259" s="237"/>
      <c r="F259" s="239"/>
    </row>
    <row r="260" spans="4:6">
      <c r="D260" s="237"/>
      <c r="F260" s="239"/>
    </row>
    <row r="261" spans="4:6">
      <c r="D261" s="237"/>
      <c r="F261" s="239"/>
    </row>
    <row r="262" spans="4:6">
      <c r="D262" s="237"/>
      <c r="F262" s="239"/>
    </row>
    <row r="263" spans="4:6">
      <c r="D263" s="237"/>
      <c r="F263" s="239"/>
    </row>
    <row r="264" spans="4:6">
      <c r="D264" s="237"/>
      <c r="F264" s="239"/>
    </row>
    <row r="265" spans="4:6">
      <c r="D265" s="237"/>
      <c r="F265" s="239"/>
    </row>
    <row r="266" spans="4:6">
      <c r="D266" s="237"/>
      <c r="F266" s="239"/>
    </row>
    <row r="267" spans="4:6">
      <c r="D267" s="237"/>
      <c r="F267" s="239"/>
    </row>
    <row r="268" spans="4:6">
      <c r="D268" s="237"/>
      <c r="F268" s="239"/>
    </row>
    <row r="269" spans="4:6">
      <c r="D269" s="237"/>
      <c r="F269" s="239"/>
    </row>
    <row r="270" spans="4:6">
      <c r="D270" s="237"/>
      <c r="F270" s="239"/>
    </row>
    <row r="271" spans="4:6">
      <c r="D271" s="237"/>
      <c r="F271" s="239"/>
    </row>
    <row r="272" spans="4:6">
      <c r="D272" s="237"/>
      <c r="F272" s="239"/>
    </row>
    <row r="273" spans="4:6">
      <c r="D273" s="237"/>
      <c r="F273" s="239"/>
    </row>
    <row r="274" spans="4:6">
      <c r="D274" s="237"/>
      <c r="F274" s="239"/>
    </row>
    <row r="275" spans="4:6">
      <c r="D275" s="237"/>
      <c r="F275" s="239"/>
    </row>
    <row r="276" spans="4:6">
      <c r="D276" s="237"/>
      <c r="F276" s="239"/>
    </row>
    <row r="277" spans="4:6">
      <c r="D277" s="237"/>
      <c r="F277" s="239"/>
    </row>
    <row r="278" spans="4:6">
      <c r="D278" s="237"/>
      <c r="F278" s="239"/>
    </row>
    <row r="279" spans="4:6">
      <c r="D279" s="237"/>
      <c r="F279" s="239"/>
    </row>
    <row r="280" spans="4:6">
      <c r="D280" s="237"/>
      <c r="F280" s="239"/>
    </row>
    <row r="281" spans="4:6">
      <c r="D281" s="237"/>
      <c r="F281" s="239"/>
    </row>
    <row r="282" spans="4:6">
      <c r="D282" s="237"/>
      <c r="F282" s="239"/>
    </row>
    <row r="283" spans="4:6">
      <c r="D283" s="237"/>
      <c r="F283" s="239"/>
    </row>
    <row r="284" spans="4:6">
      <c r="D284" s="237"/>
      <c r="F284" s="239"/>
    </row>
    <row r="285" spans="4:6">
      <c r="D285" s="237"/>
      <c r="F285" s="239"/>
    </row>
    <row r="286" spans="4:6">
      <c r="D286" s="237"/>
      <c r="F286" s="239"/>
    </row>
    <row r="287" spans="4:6">
      <c r="D287" s="237"/>
      <c r="F287" s="239"/>
    </row>
    <row r="288" spans="4:6">
      <c r="D288" s="237"/>
      <c r="F288" s="239"/>
    </row>
    <row r="289" spans="4:6">
      <c r="D289" s="237"/>
      <c r="F289" s="239"/>
    </row>
    <row r="290" spans="4:6">
      <c r="D290" s="237"/>
      <c r="F290" s="239"/>
    </row>
    <row r="291" spans="4:6">
      <c r="D291" s="237"/>
      <c r="F291" s="239"/>
    </row>
    <row r="292" spans="4:6">
      <c r="D292" s="237"/>
      <c r="F292" s="239"/>
    </row>
    <row r="293" spans="4:6">
      <c r="D293" s="237"/>
      <c r="F293" s="239"/>
    </row>
    <row r="294" spans="4:6">
      <c r="D294" s="237"/>
      <c r="F294" s="239"/>
    </row>
    <row r="295" spans="4:6">
      <c r="D295" s="237"/>
      <c r="F295" s="239"/>
    </row>
    <row r="296" spans="4:6">
      <c r="D296" s="237"/>
      <c r="F296" s="239"/>
    </row>
    <row r="297" spans="4:6">
      <c r="D297" s="237"/>
      <c r="F297" s="239"/>
    </row>
    <row r="298" spans="4:6">
      <c r="D298" s="237"/>
      <c r="F298" s="239"/>
    </row>
    <row r="299" spans="4:6">
      <c r="D299" s="237"/>
      <c r="F299" s="239"/>
    </row>
    <row r="300" spans="4:6">
      <c r="D300" s="237"/>
      <c r="F300" s="239"/>
    </row>
    <row r="301" spans="4:6">
      <c r="D301" s="237"/>
      <c r="F301" s="239"/>
    </row>
    <row r="302" spans="4:6">
      <c r="D302" s="237"/>
      <c r="F302" s="239"/>
    </row>
    <row r="303" spans="4:6">
      <c r="D303" s="237"/>
      <c r="F303" s="239"/>
    </row>
    <row r="304" spans="4:6">
      <c r="D304" s="237"/>
      <c r="F304" s="239"/>
    </row>
    <row r="305" spans="4:6">
      <c r="D305" s="237"/>
      <c r="F305" s="239"/>
    </row>
    <row r="306" spans="4:6">
      <c r="D306" s="237"/>
      <c r="F306" s="239"/>
    </row>
    <row r="307" spans="4:6">
      <c r="D307" s="237"/>
      <c r="F307" s="239"/>
    </row>
    <row r="308" spans="4:6">
      <c r="D308" s="237"/>
      <c r="F308" s="239"/>
    </row>
    <row r="309" spans="4:6">
      <c r="D309" s="237"/>
      <c r="F309" s="239"/>
    </row>
    <row r="310" spans="4:6">
      <c r="D310" s="237"/>
      <c r="F310" s="239"/>
    </row>
    <row r="311" spans="4:6">
      <c r="D311" s="237"/>
      <c r="F311" s="239"/>
    </row>
    <row r="312" spans="4:6">
      <c r="D312" s="237"/>
      <c r="F312" s="239"/>
    </row>
    <row r="313" spans="4:6">
      <c r="D313" s="237"/>
      <c r="F313" s="239"/>
    </row>
    <row r="314" spans="4:6">
      <c r="D314" s="237"/>
      <c r="F314" s="239"/>
    </row>
    <row r="315" spans="4:6">
      <c r="D315" s="237"/>
      <c r="F315" s="239"/>
    </row>
    <row r="316" spans="4:6">
      <c r="D316" s="237"/>
      <c r="F316" s="239"/>
    </row>
    <row r="317" spans="4:6">
      <c r="D317" s="237"/>
      <c r="F317" s="239"/>
    </row>
    <row r="318" spans="4:6">
      <c r="D318" s="237"/>
      <c r="F318" s="239"/>
    </row>
    <row r="319" spans="4:6">
      <c r="D319" s="237"/>
      <c r="F319" s="239"/>
    </row>
    <row r="320" spans="4:6">
      <c r="D320" s="237"/>
      <c r="F320" s="239"/>
    </row>
    <row r="321" spans="4:6">
      <c r="D321" s="237"/>
      <c r="F321" s="239"/>
    </row>
    <row r="322" spans="4:6">
      <c r="D322" s="237"/>
      <c r="F322" s="239"/>
    </row>
    <row r="323" spans="4:6">
      <c r="D323" s="237"/>
      <c r="F323" s="239"/>
    </row>
    <row r="324" spans="4:6">
      <c r="D324" s="237"/>
      <c r="F324" s="239"/>
    </row>
    <row r="325" spans="4:6">
      <c r="D325" s="237"/>
      <c r="F325" s="239"/>
    </row>
    <row r="326" spans="4:6">
      <c r="D326" s="237"/>
      <c r="F326" s="239"/>
    </row>
    <row r="327" spans="4:6">
      <c r="D327" s="237"/>
      <c r="F327" s="239"/>
    </row>
    <row r="328" spans="4:6">
      <c r="D328" s="237"/>
      <c r="F328" s="239"/>
    </row>
    <row r="329" spans="4:6">
      <c r="D329" s="237"/>
      <c r="F329" s="239"/>
    </row>
    <row r="330" spans="4:6">
      <c r="D330" s="237"/>
      <c r="F330" s="239"/>
    </row>
    <row r="331" spans="4:6">
      <c r="D331" s="237"/>
      <c r="F331" s="239"/>
    </row>
    <row r="332" spans="4:6">
      <c r="D332" s="237"/>
      <c r="F332" s="239"/>
    </row>
    <row r="333" spans="4:6">
      <c r="D333" s="237"/>
      <c r="F333" s="239"/>
    </row>
    <row r="334" spans="4:6">
      <c r="D334" s="237"/>
      <c r="F334" s="239"/>
    </row>
    <row r="335" spans="4:6">
      <c r="D335" s="237"/>
      <c r="F335" s="239"/>
    </row>
    <row r="336" spans="4:6">
      <c r="D336" s="237"/>
      <c r="F336" s="239"/>
    </row>
    <row r="337" spans="4:6">
      <c r="D337" s="237"/>
      <c r="F337" s="239"/>
    </row>
    <row r="338" spans="4:6">
      <c r="D338" s="237"/>
      <c r="F338" s="239"/>
    </row>
    <row r="339" spans="4:6">
      <c r="D339" s="237"/>
      <c r="F339" s="239"/>
    </row>
    <row r="340" spans="4:6">
      <c r="D340" s="237"/>
      <c r="F340" s="239"/>
    </row>
    <row r="341" spans="4:6">
      <c r="D341" s="237"/>
      <c r="F341" s="239"/>
    </row>
    <row r="342" spans="4:6">
      <c r="D342" s="237"/>
      <c r="F342" s="239"/>
    </row>
    <row r="343" spans="4:6">
      <c r="D343" s="237"/>
      <c r="F343" s="239"/>
    </row>
    <row r="344" spans="4:6">
      <c r="D344" s="237"/>
      <c r="F344" s="239"/>
    </row>
    <row r="345" spans="4:6">
      <c r="D345" s="237"/>
      <c r="F345" s="239"/>
    </row>
    <row r="346" spans="4:6">
      <c r="D346" s="237"/>
      <c r="F346" s="239"/>
    </row>
    <row r="347" spans="4:6">
      <c r="D347" s="237"/>
      <c r="F347" s="239"/>
    </row>
    <row r="348" spans="4:6">
      <c r="D348" s="237"/>
      <c r="F348" s="239"/>
    </row>
    <row r="349" spans="4:6">
      <c r="D349" s="237"/>
      <c r="F349" s="239"/>
    </row>
    <row r="350" spans="4:6">
      <c r="D350" s="237"/>
      <c r="F350" s="239"/>
    </row>
    <row r="351" spans="4:6">
      <c r="D351" s="237"/>
      <c r="F351" s="239"/>
    </row>
    <row r="352" spans="4:6">
      <c r="D352" s="237"/>
      <c r="F352" s="239"/>
    </row>
    <row r="353" spans="4:6">
      <c r="D353" s="237"/>
      <c r="F353" s="239"/>
    </row>
    <row r="354" spans="4:6">
      <c r="D354" s="237"/>
      <c r="F354" s="239"/>
    </row>
    <row r="355" spans="4:6">
      <c r="D355" s="237"/>
      <c r="F355" s="239"/>
    </row>
    <row r="356" spans="4:6">
      <c r="D356" s="237"/>
      <c r="F356" s="239"/>
    </row>
    <row r="357" spans="4:6">
      <c r="D357" s="237"/>
      <c r="F357" s="239"/>
    </row>
    <row r="358" spans="4:6">
      <c r="D358" s="237"/>
      <c r="F358" s="239"/>
    </row>
    <row r="359" spans="4:6">
      <c r="D359" s="237"/>
      <c r="F359" s="239"/>
    </row>
    <row r="360" spans="4:6">
      <c r="D360" s="237"/>
      <c r="F360" s="239"/>
    </row>
    <row r="361" spans="4:6">
      <c r="D361" s="237"/>
      <c r="F361" s="239"/>
    </row>
    <row r="362" spans="4:6">
      <c r="D362" s="237"/>
      <c r="F362" s="239"/>
    </row>
    <row r="363" spans="4:6">
      <c r="D363" s="237"/>
      <c r="F363" s="239"/>
    </row>
    <row r="364" spans="4:6">
      <c r="D364" s="237"/>
      <c r="F364" s="239"/>
    </row>
    <row r="365" spans="4:6">
      <c r="D365" s="237"/>
      <c r="F365" s="239"/>
    </row>
    <row r="366" spans="4:6">
      <c r="D366" s="237"/>
      <c r="F366" s="239"/>
    </row>
    <row r="367" spans="4:6">
      <c r="D367" s="237"/>
      <c r="F367" s="239"/>
    </row>
    <row r="368" spans="4:6">
      <c r="D368" s="237"/>
      <c r="F368" s="239"/>
    </row>
    <row r="369" spans="4:6">
      <c r="D369" s="237"/>
      <c r="F369" s="239"/>
    </row>
    <row r="370" spans="4:6">
      <c r="D370" s="237"/>
      <c r="F370" s="239"/>
    </row>
    <row r="371" spans="4:6">
      <c r="D371" s="237"/>
      <c r="F371" s="239"/>
    </row>
    <row r="372" spans="4:6">
      <c r="D372" s="237"/>
      <c r="F372" s="239"/>
    </row>
    <row r="373" spans="4:6">
      <c r="D373" s="237"/>
      <c r="F373" s="239"/>
    </row>
    <row r="374" spans="4:6">
      <c r="D374" s="237"/>
      <c r="F374" s="239"/>
    </row>
    <row r="375" spans="4:6">
      <c r="D375" s="237"/>
      <c r="F375" s="239"/>
    </row>
    <row r="376" spans="4:6">
      <c r="D376" s="237"/>
      <c r="F376" s="239"/>
    </row>
    <row r="377" spans="4:6">
      <c r="D377" s="237"/>
      <c r="F377" s="239"/>
    </row>
    <row r="378" spans="4:6">
      <c r="D378" s="237"/>
      <c r="F378" s="239"/>
    </row>
    <row r="379" spans="4:6">
      <c r="D379" s="237"/>
      <c r="F379" s="239"/>
    </row>
    <row r="380" spans="4:6">
      <c r="D380" s="237"/>
      <c r="F380" s="239"/>
    </row>
    <row r="381" spans="4:6">
      <c r="D381" s="237"/>
      <c r="F381" s="239"/>
    </row>
    <row r="382" spans="4:6">
      <c r="D382" s="237"/>
      <c r="F382" s="239"/>
    </row>
    <row r="383" spans="4:6">
      <c r="D383" s="237"/>
      <c r="F383" s="239"/>
    </row>
    <row r="384" spans="4:6">
      <c r="D384" s="237"/>
      <c r="F384" s="239"/>
    </row>
    <row r="385" spans="4:6">
      <c r="D385" s="237"/>
      <c r="F385" s="239"/>
    </row>
    <row r="386" spans="4:6">
      <c r="D386" s="237"/>
      <c r="F386" s="239"/>
    </row>
    <row r="387" spans="4:6">
      <c r="D387" s="237"/>
      <c r="F387" s="239"/>
    </row>
    <row r="388" spans="4:6">
      <c r="D388" s="237"/>
      <c r="F388" s="239"/>
    </row>
    <row r="389" spans="4:6">
      <c r="D389" s="237"/>
      <c r="F389" s="239"/>
    </row>
    <row r="390" spans="4:6">
      <c r="D390" s="237"/>
      <c r="F390" s="239"/>
    </row>
    <row r="391" spans="4:6">
      <c r="D391" s="237"/>
      <c r="F391" s="239"/>
    </row>
    <row r="392" spans="4:6">
      <c r="D392" s="237"/>
      <c r="F392" s="239"/>
    </row>
    <row r="393" spans="4:6">
      <c r="D393" s="237"/>
      <c r="F393" s="239"/>
    </row>
    <row r="394" spans="4:6">
      <c r="D394" s="237"/>
      <c r="F394" s="239"/>
    </row>
    <row r="395" spans="4:6">
      <c r="D395" s="237"/>
      <c r="F395" s="239"/>
    </row>
    <row r="396" spans="4:6">
      <c r="D396" s="237"/>
      <c r="F396" s="239"/>
    </row>
    <row r="397" spans="4:6">
      <c r="D397" s="237"/>
      <c r="F397" s="239"/>
    </row>
    <row r="398" spans="4:6">
      <c r="D398" s="237"/>
      <c r="F398" s="239"/>
    </row>
    <row r="399" spans="4:6">
      <c r="D399" s="237"/>
      <c r="F399" s="239"/>
    </row>
    <row r="400" spans="4:6">
      <c r="D400" s="237"/>
      <c r="F400" s="239"/>
    </row>
    <row r="401" spans="4:6">
      <c r="D401" s="237"/>
      <c r="F401" s="239"/>
    </row>
    <row r="402" spans="4:6">
      <c r="D402" s="237"/>
      <c r="F402" s="239"/>
    </row>
    <row r="403" spans="4:6">
      <c r="D403" s="237"/>
      <c r="F403" s="239"/>
    </row>
    <row r="404" spans="4:6">
      <c r="D404" s="237"/>
      <c r="F404" s="239"/>
    </row>
    <row r="405" spans="4:6">
      <c r="D405" s="237"/>
      <c r="F405" s="239"/>
    </row>
    <row r="406" spans="4:6">
      <c r="D406" s="237"/>
      <c r="F406" s="239"/>
    </row>
    <row r="407" spans="4:6">
      <c r="D407" s="237"/>
      <c r="F407" s="239"/>
    </row>
    <row r="408" spans="4:6">
      <c r="D408" s="237"/>
      <c r="F408" s="239"/>
    </row>
    <row r="409" spans="4:6">
      <c r="D409" s="237"/>
      <c r="F409" s="239"/>
    </row>
    <row r="410" spans="4:6">
      <c r="D410" s="237"/>
      <c r="F410" s="239"/>
    </row>
    <row r="411" spans="4:6">
      <c r="D411" s="237"/>
      <c r="F411" s="239"/>
    </row>
    <row r="412" spans="4:6">
      <c r="D412" s="237"/>
      <c r="F412" s="239"/>
    </row>
    <row r="413" spans="4:6">
      <c r="D413" s="237"/>
      <c r="F413" s="239"/>
    </row>
    <row r="414" spans="4:6">
      <c r="D414" s="237"/>
      <c r="F414" s="239"/>
    </row>
    <row r="415" spans="4:6">
      <c r="D415" s="237"/>
      <c r="F415" s="239"/>
    </row>
    <row r="416" spans="4:6">
      <c r="D416" s="237"/>
      <c r="F416" s="239"/>
    </row>
    <row r="417" spans="4:6">
      <c r="D417" s="237"/>
      <c r="F417" s="239"/>
    </row>
    <row r="418" spans="4:6">
      <c r="D418" s="237"/>
      <c r="F418" s="239"/>
    </row>
    <row r="419" spans="4:6">
      <c r="D419" s="237"/>
      <c r="F419" s="239"/>
    </row>
    <row r="420" spans="4:6">
      <c r="D420" s="237"/>
      <c r="F420" s="239"/>
    </row>
    <row r="421" spans="4:6">
      <c r="D421" s="237"/>
      <c r="F421" s="239"/>
    </row>
    <row r="422" spans="4:6">
      <c r="D422" s="237"/>
      <c r="F422" s="239"/>
    </row>
    <row r="423" spans="4:6">
      <c r="D423" s="237"/>
      <c r="F423" s="239"/>
    </row>
    <row r="424" spans="4:6">
      <c r="D424" s="237"/>
      <c r="F424" s="239"/>
    </row>
    <row r="425" spans="4:6">
      <c r="D425" s="237"/>
      <c r="F425" s="239"/>
    </row>
    <row r="426" spans="4:6">
      <c r="D426" s="237"/>
      <c r="F426" s="239"/>
    </row>
    <row r="427" spans="4:6">
      <c r="D427" s="237"/>
      <c r="F427" s="239"/>
    </row>
    <row r="428" spans="4:6">
      <c r="D428" s="237"/>
      <c r="F428" s="239"/>
    </row>
    <row r="429" spans="4:6">
      <c r="D429" s="237"/>
      <c r="F429" s="239"/>
    </row>
    <row r="430" spans="4:6">
      <c r="D430" s="237"/>
      <c r="F430" s="239"/>
    </row>
    <row r="431" spans="4:6">
      <c r="D431" s="237"/>
      <c r="F431" s="239"/>
    </row>
    <row r="432" spans="4:6">
      <c r="D432" s="237"/>
      <c r="F432" s="239"/>
    </row>
    <row r="433" spans="4:6">
      <c r="D433" s="237"/>
      <c r="F433" s="239"/>
    </row>
    <row r="434" spans="4:6">
      <c r="D434" s="237"/>
      <c r="F434" s="239"/>
    </row>
    <row r="435" spans="4:6">
      <c r="D435" s="237"/>
      <c r="F435" s="239"/>
    </row>
    <row r="436" spans="4:6">
      <c r="D436" s="237"/>
      <c r="F436" s="239"/>
    </row>
    <row r="437" spans="4:6">
      <c r="D437" s="237"/>
      <c r="F437" s="239"/>
    </row>
    <row r="438" spans="4:6">
      <c r="D438" s="237"/>
      <c r="F438" s="239"/>
    </row>
    <row r="439" spans="4:6">
      <c r="D439" s="237"/>
      <c r="F439" s="239"/>
    </row>
    <row r="440" spans="4:6">
      <c r="D440" s="237"/>
      <c r="F440" s="239"/>
    </row>
    <row r="441" spans="4:6">
      <c r="D441" s="237"/>
      <c r="F441" s="239"/>
    </row>
    <row r="442" spans="4:6">
      <c r="D442" s="237"/>
      <c r="F442" s="239"/>
    </row>
    <row r="443" spans="4:6">
      <c r="D443" s="237"/>
      <c r="F443" s="239"/>
    </row>
    <row r="444" spans="4:6">
      <c r="D444" s="237"/>
      <c r="F444" s="239"/>
    </row>
    <row r="445" spans="4:6">
      <c r="D445" s="237"/>
      <c r="F445" s="239"/>
    </row>
    <row r="446" spans="4:6">
      <c r="D446" s="237"/>
      <c r="F446" s="239"/>
    </row>
    <row r="447" spans="4:6">
      <c r="D447" s="237"/>
      <c r="F447" s="239"/>
    </row>
    <row r="448" spans="4:6">
      <c r="D448" s="237"/>
      <c r="F448" s="239"/>
    </row>
    <row r="449" spans="4:6">
      <c r="D449" s="237"/>
      <c r="F449" s="239"/>
    </row>
    <row r="450" spans="4:6">
      <c r="D450" s="237"/>
      <c r="F450" s="239"/>
    </row>
    <row r="451" spans="4:6">
      <c r="D451" s="237"/>
      <c r="F451" s="239"/>
    </row>
    <row r="452" spans="4:6">
      <c r="D452" s="237"/>
      <c r="F452" s="239"/>
    </row>
    <row r="453" spans="4:6">
      <c r="D453" s="237"/>
      <c r="F453" s="239"/>
    </row>
    <row r="454" spans="4:6">
      <c r="D454" s="237"/>
      <c r="F454" s="239"/>
    </row>
    <row r="455" spans="4:6">
      <c r="D455" s="237"/>
      <c r="F455" s="239"/>
    </row>
    <row r="456" spans="4:6">
      <c r="D456" s="237"/>
      <c r="F456" s="239"/>
    </row>
    <row r="457" spans="4:6">
      <c r="D457" s="237"/>
      <c r="F457" s="239"/>
    </row>
    <row r="458" spans="4:6">
      <c r="D458" s="237"/>
      <c r="F458" s="239"/>
    </row>
    <row r="459" spans="4:6">
      <c r="D459" s="237"/>
      <c r="F459" s="239"/>
    </row>
    <row r="460" spans="4:6">
      <c r="D460" s="237"/>
      <c r="F460" s="239"/>
    </row>
    <row r="461" spans="4:6">
      <c r="D461" s="237"/>
      <c r="F461" s="239"/>
    </row>
    <row r="462" spans="4:6">
      <c r="D462" s="237"/>
      <c r="F462" s="239"/>
    </row>
    <row r="463" spans="4:6">
      <c r="D463" s="237"/>
      <c r="F463" s="239"/>
    </row>
    <row r="464" spans="4:6">
      <c r="D464" s="237"/>
      <c r="F464" s="239"/>
    </row>
    <row r="465" spans="4:6">
      <c r="D465" s="237"/>
      <c r="F465" s="239"/>
    </row>
    <row r="466" spans="4:6">
      <c r="D466" s="237"/>
      <c r="F466" s="239"/>
    </row>
    <row r="467" spans="4:6">
      <c r="D467" s="237"/>
      <c r="F467" s="239"/>
    </row>
    <row r="468" spans="4:6">
      <c r="D468" s="237"/>
      <c r="F468" s="239"/>
    </row>
    <row r="469" spans="4:6">
      <c r="D469" s="237"/>
      <c r="F469" s="239"/>
    </row>
    <row r="470" spans="4:6">
      <c r="D470" s="237"/>
      <c r="F470" s="239"/>
    </row>
    <row r="471" spans="4:6">
      <c r="D471" s="237"/>
      <c r="F471" s="239"/>
    </row>
    <row r="472" spans="4:6">
      <c r="D472" s="237"/>
      <c r="F472" s="239"/>
    </row>
    <row r="473" spans="4:6">
      <c r="D473" s="237"/>
      <c r="F473" s="239"/>
    </row>
    <row r="474" spans="4:6">
      <c r="D474" s="237"/>
      <c r="F474" s="239"/>
    </row>
    <row r="475" spans="4:6">
      <c r="D475" s="237"/>
      <c r="F475" s="239"/>
    </row>
    <row r="476" spans="4:6">
      <c r="D476" s="237"/>
      <c r="F476" s="239"/>
    </row>
    <row r="477" spans="4:6">
      <c r="D477" s="237"/>
      <c r="F477" s="239"/>
    </row>
    <row r="478" spans="4:6">
      <c r="D478" s="237"/>
      <c r="F478" s="239"/>
    </row>
    <row r="479" spans="4:6">
      <c r="D479" s="237"/>
      <c r="F479" s="239"/>
    </row>
    <row r="480" spans="4:6">
      <c r="D480" s="237"/>
      <c r="F480" s="239"/>
    </row>
    <row r="481" spans="4:6">
      <c r="D481" s="237"/>
      <c r="F481" s="239"/>
    </row>
    <row r="482" spans="4:6">
      <c r="D482" s="237"/>
      <c r="F482" s="239"/>
    </row>
    <row r="483" spans="4:6">
      <c r="D483" s="237"/>
      <c r="F483" s="239"/>
    </row>
    <row r="484" spans="4:6">
      <c r="D484" s="237"/>
      <c r="F484" s="239"/>
    </row>
    <row r="485" spans="4:6">
      <c r="D485" s="237"/>
      <c r="F485" s="239"/>
    </row>
    <row r="486" spans="4:6">
      <c r="D486" s="237"/>
      <c r="F486" s="239"/>
    </row>
    <row r="487" spans="4:6">
      <c r="D487" s="237"/>
      <c r="F487" s="239"/>
    </row>
    <row r="488" spans="4:6">
      <c r="D488" s="237"/>
      <c r="F488" s="239"/>
    </row>
    <row r="489" spans="4:6">
      <c r="D489" s="237"/>
      <c r="F489" s="239"/>
    </row>
    <row r="490" spans="4:6">
      <c r="D490" s="237"/>
      <c r="F490" s="239"/>
    </row>
    <row r="491" spans="4:6">
      <c r="D491" s="237"/>
      <c r="F491" s="239"/>
    </row>
    <row r="492" spans="4:6">
      <c r="D492" s="237"/>
      <c r="F492" s="239"/>
    </row>
    <row r="493" spans="4:6">
      <c r="D493" s="237"/>
      <c r="F493" s="239"/>
    </row>
    <row r="494" spans="4:6">
      <c r="D494" s="237"/>
      <c r="F494" s="239"/>
    </row>
    <row r="495" spans="4:6">
      <c r="D495" s="237"/>
      <c r="F495" s="239"/>
    </row>
    <row r="496" spans="4:6">
      <c r="D496" s="237"/>
      <c r="F496" s="239"/>
    </row>
    <row r="497" spans="4:6">
      <c r="D497" s="237"/>
      <c r="F497" s="239"/>
    </row>
    <row r="498" spans="4:6">
      <c r="D498" s="237"/>
      <c r="F498" s="239"/>
    </row>
    <row r="499" spans="4:6">
      <c r="D499" s="237"/>
      <c r="F499" s="239"/>
    </row>
    <row r="500" spans="4:6">
      <c r="D500" s="237"/>
      <c r="F500" s="239"/>
    </row>
    <row r="501" spans="4:6">
      <c r="D501" s="237"/>
      <c r="F501" s="239"/>
    </row>
    <row r="502" spans="4:6">
      <c r="D502" s="237"/>
      <c r="F502" s="239"/>
    </row>
    <row r="503" spans="4:6">
      <c r="D503" s="237"/>
      <c r="F503" s="239"/>
    </row>
    <row r="504" spans="4:6">
      <c r="D504" s="237"/>
      <c r="F504" s="239"/>
    </row>
    <row r="505" spans="4:6">
      <c r="D505" s="237"/>
      <c r="F505" s="239"/>
    </row>
    <row r="506" spans="4:6">
      <c r="D506" s="237"/>
      <c r="F506" s="239"/>
    </row>
    <row r="507" spans="4:6">
      <c r="D507" s="237"/>
      <c r="F507" s="239"/>
    </row>
    <row r="508" spans="4:6">
      <c r="D508" s="237"/>
      <c r="F508" s="239"/>
    </row>
    <row r="509" spans="4:6">
      <c r="D509" s="237"/>
      <c r="F509" s="239"/>
    </row>
    <row r="510" spans="4:6">
      <c r="D510" s="237"/>
      <c r="F510" s="239"/>
    </row>
    <row r="511" spans="4:6">
      <c r="D511" s="237"/>
      <c r="F511" s="239"/>
    </row>
    <row r="512" spans="4:6">
      <c r="D512" s="237"/>
      <c r="F512" s="239"/>
    </row>
    <row r="513" spans="4:6">
      <c r="D513" s="237"/>
      <c r="F513" s="239"/>
    </row>
    <row r="514" spans="4:6">
      <c r="D514" s="237"/>
      <c r="F514" s="239"/>
    </row>
    <row r="515" spans="4:6">
      <c r="D515" s="237"/>
      <c r="F515" s="239"/>
    </row>
    <row r="516" spans="4:6">
      <c r="D516" s="237"/>
      <c r="F516" s="239"/>
    </row>
    <row r="517" spans="4:6">
      <c r="D517" s="237"/>
      <c r="F517" s="239"/>
    </row>
    <row r="518" spans="4:6">
      <c r="D518" s="237"/>
      <c r="F518" s="239"/>
    </row>
    <row r="519" spans="4:6">
      <c r="D519" s="237"/>
      <c r="F519" s="239"/>
    </row>
    <row r="520" spans="4:6">
      <c r="D520" s="237"/>
      <c r="F520" s="239"/>
    </row>
    <row r="521" spans="4:6">
      <c r="D521" s="237"/>
      <c r="F521" s="239"/>
    </row>
    <row r="522" spans="4:6">
      <c r="D522" s="237"/>
      <c r="F522" s="239"/>
    </row>
    <row r="523" spans="4:6">
      <c r="D523" s="237"/>
      <c r="F523" s="239"/>
    </row>
    <row r="524" spans="4:6">
      <c r="D524" s="237"/>
      <c r="F524" s="239"/>
    </row>
    <row r="525" spans="4:6">
      <c r="D525" s="237"/>
      <c r="F525" s="239"/>
    </row>
    <row r="526" spans="4:6">
      <c r="D526" s="237"/>
      <c r="F526" s="239"/>
    </row>
    <row r="527" spans="4:6">
      <c r="D527" s="237"/>
      <c r="F527" s="239"/>
    </row>
    <row r="528" spans="4:6">
      <c r="D528" s="237"/>
      <c r="F528" s="239"/>
    </row>
    <row r="529" spans="4:6">
      <c r="D529" s="237"/>
      <c r="F529" s="239"/>
    </row>
    <row r="530" spans="4:6">
      <c r="D530" s="237"/>
      <c r="F530" s="239"/>
    </row>
    <row r="531" spans="4:6">
      <c r="D531" s="237"/>
      <c r="F531" s="239"/>
    </row>
    <row r="532" spans="4:6">
      <c r="D532" s="237"/>
      <c r="F532" s="239"/>
    </row>
    <row r="533" spans="4:6">
      <c r="D533" s="237"/>
      <c r="F533" s="239"/>
    </row>
    <row r="534" spans="4:6">
      <c r="D534" s="237"/>
      <c r="F534" s="239"/>
    </row>
    <row r="535" spans="4:6">
      <c r="D535" s="237"/>
      <c r="F535" s="239"/>
    </row>
    <row r="536" spans="4:6">
      <c r="D536" s="237"/>
      <c r="F536" s="239"/>
    </row>
    <row r="537" spans="4:6">
      <c r="D537" s="237"/>
      <c r="F537" s="239"/>
    </row>
    <row r="538" spans="4:6">
      <c r="D538" s="237"/>
      <c r="F538" s="239"/>
    </row>
    <row r="539" spans="4:6">
      <c r="D539" s="237"/>
      <c r="F539" s="239"/>
    </row>
    <row r="540" spans="4:6">
      <c r="D540" s="237"/>
      <c r="F540" s="239"/>
    </row>
    <row r="541" spans="4:6">
      <c r="D541" s="237"/>
      <c r="F541" s="239"/>
    </row>
    <row r="542" spans="4:6">
      <c r="D542" s="237"/>
      <c r="F542" s="239"/>
    </row>
    <row r="543" spans="4:6">
      <c r="D543" s="237"/>
      <c r="F543" s="239"/>
    </row>
    <row r="544" spans="4:6">
      <c r="D544" s="237"/>
      <c r="F544" s="239"/>
    </row>
    <row r="545" spans="4:6">
      <c r="D545" s="237"/>
      <c r="F545" s="239"/>
    </row>
    <row r="546" spans="4:6">
      <c r="D546" s="237"/>
      <c r="F546" s="239"/>
    </row>
    <row r="547" spans="4:6">
      <c r="D547" s="237"/>
      <c r="F547" s="239"/>
    </row>
    <row r="548" spans="4:6">
      <c r="D548" s="237"/>
      <c r="F548" s="239"/>
    </row>
    <row r="549" spans="4:6">
      <c r="D549" s="237"/>
      <c r="F549" s="239"/>
    </row>
    <row r="550" spans="4:6">
      <c r="D550" s="237"/>
      <c r="F550" s="239"/>
    </row>
    <row r="551" spans="4:6">
      <c r="D551" s="237"/>
      <c r="F551" s="239"/>
    </row>
    <row r="552" spans="4:6">
      <c r="D552" s="237"/>
      <c r="F552" s="239"/>
    </row>
    <row r="553" spans="4:6">
      <c r="D553" s="237"/>
      <c r="F553" s="239"/>
    </row>
    <row r="554" spans="4:6">
      <c r="D554" s="237"/>
      <c r="F554" s="239"/>
    </row>
    <row r="555" spans="4:6">
      <c r="D555" s="237"/>
      <c r="F555" s="239"/>
    </row>
    <row r="556" spans="4:6">
      <c r="D556" s="237"/>
      <c r="F556" s="239"/>
    </row>
    <row r="557" spans="4:6">
      <c r="D557" s="237"/>
      <c r="F557" s="239"/>
    </row>
    <row r="558" spans="4:6">
      <c r="D558" s="237"/>
      <c r="F558" s="239"/>
    </row>
    <row r="559" spans="4:6">
      <c r="D559" s="237"/>
      <c r="F559" s="239"/>
    </row>
    <row r="560" spans="4:6">
      <c r="D560" s="237"/>
      <c r="F560" s="239"/>
    </row>
    <row r="561" spans="4:6">
      <c r="D561" s="237"/>
      <c r="F561" s="239"/>
    </row>
    <row r="562" spans="4:6">
      <c r="D562" s="237"/>
      <c r="F562" s="239"/>
    </row>
    <row r="563" spans="4:6">
      <c r="D563" s="237"/>
      <c r="F563" s="239"/>
    </row>
    <row r="564" spans="4:6">
      <c r="D564" s="237"/>
      <c r="F564" s="239"/>
    </row>
    <row r="565" spans="4:6">
      <c r="D565" s="237"/>
      <c r="F565" s="239"/>
    </row>
    <row r="566" spans="4:6">
      <c r="D566" s="237"/>
      <c r="F566" s="239"/>
    </row>
    <row r="567" spans="4:6">
      <c r="D567" s="237"/>
      <c r="F567" s="239"/>
    </row>
    <row r="568" spans="4:6">
      <c r="D568" s="237"/>
      <c r="F568" s="239"/>
    </row>
    <row r="569" spans="4:6">
      <c r="D569" s="237"/>
      <c r="F569" s="239"/>
    </row>
    <row r="570" spans="4:6">
      <c r="D570" s="237"/>
      <c r="F570" s="239"/>
    </row>
    <row r="571" spans="4:6">
      <c r="D571" s="237"/>
      <c r="F571" s="239"/>
    </row>
    <row r="572" spans="4:6">
      <c r="D572" s="237"/>
      <c r="F572" s="239"/>
    </row>
    <row r="573" spans="4:6">
      <c r="D573" s="237"/>
      <c r="F573" s="239"/>
    </row>
    <row r="574" spans="4:6">
      <c r="D574" s="237"/>
      <c r="F574" s="239"/>
    </row>
    <row r="575" spans="4:6">
      <c r="D575" s="237"/>
      <c r="F575" s="239"/>
    </row>
    <row r="576" spans="4:6">
      <c r="D576" s="237"/>
      <c r="F576" s="239"/>
    </row>
    <row r="577" spans="4:6">
      <c r="D577" s="237"/>
      <c r="F577" s="239"/>
    </row>
    <row r="578" spans="4:6">
      <c r="D578" s="237"/>
      <c r="F578" s="239"/>
    </row>
    <row r="579" spans="4:6">
      <c r="D579" s="237"/>
      <c r="F579" s="239"/>
    </row>
    <row r="580" spans="4:6">
      <c r="D580" s="237"/>
      <c r="F580" s="239"/>
    </row>
    <row r="581" spans="4:6">
      <c r="D581" s="237"/>
      <c r="F581" s="239"/>
    </row>
    <row r="582" spans="4:6">
      <c r="D582" s="237"/>
      <c r="F582" s="239"/>
    </row>
    <row r="583" spans="4:6">
      <c r="D583" s="237"/>
      <c r="F583" s="239"/>
    </row>
    <row r="584" spans="4:6">
      <c r="D584" s="237"/>
      <c r="F584" s="239"/>
    </row>
    <row r="585" spans="4:6">
      <c r="D585" s="237"/>
      <c r="F585" s="239"/>
    </row>
    <row r="586" spans="4:6">
      <c r="D586" s="237"/>
      <c r="F586" s="239"/>
    </row>
    <row r="587" spans="4:6">
      <c r="D587" s="237"/>
      <c r="F587" s="239"/>
    </row>
    <row r="588" spans="4:6">
      <c r="D588" s="237"/>
      <c r="F588" s="239"/>
    </row>
    <row r="589" spans="4:6">
      <c r="D589" s="237"/>
      <c r="F589" s="239"/>
    </row>
    <row r="590" spans="4:6">
      <c r="D590" s="237"/>
      <c r="F590" s="239"/>
    </row>
    <row r="591" spans="4:6">
      <c r="D591" s="237"/>
      <c r="F591" s="239"/>
    </row>
    <row r="592" spans="4:6">
      <c r="D592" s="237"/>
      <c r="F592" s="239"/>
    </row>
    <row r="593" spans="4:6">
      <c r="D593" s="237"/>
      <c r="F593" s="239"/>
    </row>
    <row r="594" spans="4:6">
      <c r="D594" s="237"/>
      <c r="F594" s="239"/>
    </row>
    <row r="595" spans="4:6">
      <c r="D595" s="237"/>
      <c r="F595" s="239"/>
    </row>
    <row r="596" spans="4:6">
      <c r="D596" s="237"/>
      <c r="F596" s="239"/>
    </row>
    <row r="597" spans="4:6">
      <c r="D597" s="237"/>
      <c r="F597" s="239"/>
    </row>
    <row r="598" spans="4:6">
      <c r="D598" s="237"/>
      <c r="F598" s="239"/>
    </row>
    <row r="599" spans="4:6">
      <c r="D599" s="237"/>
      <c r="F599" s="239"/>
    </row>
    <row r="600" spans="4:6">
      <c r="D600" s="237"/>
      <c r="F600" s="239"/>
    </row>
    <row r="601" spans="4:6">
      <c r="D601" s="237"/>
      <c r="F601" s="239"/>
    </row>
    <row r="602" spans="4:6">
      <c r="D602" s="237"/>
      <c r="F602" s="239"/>
    </row>
    <row r="603" spans="4:6">
      <c r="D603" s="237"/>
      <c r="F603" s="239"/>
    </row>
    <row r="604" spans="4:6">
      <c r="D604" s="237"/>
      <c r="F604" s="239"/>
    </row>
    <row r="605" spans="4:6">
      <c r="D605" s="237"/>
      <c r="F605" s="239"/>
    </row>
    <row r="606" spans="4:6">
      <c r="D606" s="237"/>
      <c r="F606" s="239"/>
    </row>
    <row r="607" spans="4:6">
      <c r="D607" s="237"/>
      <c r="F607" s="239"/>
    </row>
    <row r="608" spans="4:6">
      <c r="D608" s="237"/>
      <c r="F608" s="239"/>
    </row>
    <row r="609" spans="4:6">
      <c r="D609" s="237"/>
      <c r="F609" s="239"/>
    </row>
    <row r="610" spans="4:6">
      <c r="D610" s="237"/>
      <c r="F610" s="239"/>
    </row>
    <row r="611" spans="4:6">
      <c r="D611" s="237"/>
      <c r="F611" s="239"/>
    </row>
    <row r="612" spans="4:6">
      <c r="D612" s="237"/>
      <c r="F612" s="239"/>
    </row>
    <row r="613" spans="4:6">
      <c r="D613" s="237"/>
      <c r="F613" s="239"/>
    </row>
    <row r="614" spans="4:6">
      <c r="D614" s="237"/>
      <c r="F614" s="239"/>
    </row>
    <row r="615" spans="4:6">
      <c r="D615" s="237"/>
      <c r="F615" s="239"/>
    </row>
    <row r="616" spans="4:6">
      <c r="D616" s="237"/>
      <c r="F616" s="239"/>
    </row>
    <row r="617" spans="4:6">
      <c r="D617" s="237"/>
      <c r="F617" s="239"/>
    </row>
    <row r="618" spans="4:6">
      <c r="D618" s="237"/>
      <c r="F618" s="239"/>
    </row>
    <row r="619" spans="4:6">
      <c r="D619" s="237"/>
      <c r="F619" s="239"/>
    </row>
    <row r="620" spans="4:6">
      <c r="D620" s="237"/>
      <c r="F620" s="239"/>
    </row>
    <row r="621" spans="4:6">
      <c r="D621" s="237"/>
      <c r="F621" s="239"/>
    </row>
    <row r="622" spans="4:6">
      <c r="D622" s="237"/>
      <c r="F622" s="239"/>
    </row>
    <row r="623" spans="4:6">
      <c r="D623" s="237"/>
      <c r="F623" s="239"/>
    </row>
    <row r="624" spans="4:6">
      <c r="D624" s="237"/>
      <c r="F624" s="239"/>
    </row>
    <row r="625" spans="4:6">
      <c r="D625" s="237"/>
      <c r="F625" s="239"/>
    </row>
    <row r="626" spans="4:6">
      <c r="D626" s="237"/>
      <c r="F626" s="239"/>
    </row>
    <row r="627" spans="4:6">
      <c r="D627" s="237"/>
      <c r="F627" s="239"/>
    </row>
    <row r="628" spans="4:6">
      <c r="D628" s="237"/>
      <c r="F628" s="239"/>
    </row>
    <row r="629" spans="4:6">
      <c r="D629" s="237"/>
      <c r="F629" s="239"/>
    </row>
    <row r="630" spans="4:6">
      <c r="D630" s="237"/>
      <c r="F630" s="239"/>
    </row>
    <row r="631" spans="4:6">
      <c r="D631" s="237"/>
      <c r="F631" s="239"/>
    </row>
    <row r="632" spans="4:6">
      <c r="D632" s="237"/>
      <c r="F632" s="239"/>
    </row>
    <row r="633" spans="4:6">
      <c r="D633" s="237"/>
      <c r="F633" s="239"/>
    </row>
    <row r="634" spans="4:6">
      <c r="D634" s="237"/>
      <c r="F634" s="239"/>
    </row>
    <row r="635" spans="4:6">
      <c r="D635" s="237"/>
      <c r="F635" s="239"/>
    </row>
    <row r="636" spans="4:6">
      <c r="D636" s="237"/>
      <c r="F636" s="239"/>
    </row>
    <row r="637" spans="4:6">
      <c r="D637" s="237"/>
      <c r="F637" s="239"/>
    </row>
    <row r="638" spans="4:6">
      <c r="D638" s="237"/>
      <c r="F638" s="239"/>
    </row>
    <row r="639" spans="4:6">
      <c r="D639" s="237"/>
      <c r="F639" s="239"/>
    </row>
    <row r="640" spans="4:6">
      <c r="D640" s="237"/>
      <c r="F640" s="239"/>
    </row>
    <row r="641" spans="4:6">
      <c r="D641" s="237"/>
      <c r="F641" s="239"/>
    </row>
    <row r="642" spans="4:6">
      <c r="D642" s="237"/>
      <c r="F642" s="239"/>
    </row>
    <row r="643" spans="4:6">
      <c r="D643" s="237"/>
      <c r="F643" s="239"/>
    </row>
    <row r="644" spans="4:6">
      <c r="D644" s="237"/>
      <c r="F644" s="239"/>
    </row>
    <row r="645" spans="4:6">
      <c r="D645" s="237"/>
      <c r="F645" s="239"/>
    </row>
    <row r="646" spans="4:6">
      <c r="D646" s="237"/>
      <c r="F646" s="239"/>
    </row>
    <row r="647" spans="4:6">
      <c r="D647" s="237"/>
      <c r="F647" s="239"/>
    </row>
    <row r="648" spans="4:6">
      <c r="D648" s="237"/>
      <c r="F648" s="239"/>
    </row>
    <row r="649" spans="4:6">
      <c r="D649" s="237"/>
      <c r="F649" s="239"/>
    </row>
    <row r="650" spans="4:6">
      <c r="D650" s="237"/>
      <c r="F650" s="239"/>
    </row>
    <row r="651" spans="4:6">
      <c r="D651" s="237"/>
      <c r="F651" s="239"/>
    </row>
    <row r="652" spans="4:6">
      <c r="D652" s="237"/>
      <c r="F652" s="239"/>
    </row>
    <row r="653" spans="4:6">
      <c r="D653" s="237"/>
      <c r="F653" s="239"/>
    </row>
    <row r="654" spans="4:6">
      <c r="D654" s="237"/>
      <c r="F654" s="239"/>
    </row>
    <row r="655" spans="4:6">
      <c r="D655" s="237"/>
      <c r="F655" s="239"/>
    </row>
    <row r="656" spans="4:6">
      <c r="D656" s="237"/>
      <c r="F656" s="239"/>
    </row>
    <row r="657" spans="4:6">
      <c r="D657" s="237"/>
      <c r="F657" s="239"/>
    </row>
    <row r="658" spans="4:6">
      <c r="D658" s="237"/>
      <c r="F658" s="239"/>
    </row>
    <row r="659" spans="4:6">
      <c r="D659" s="237"/>
      <c r="F659" s="239"/>
    </row>
    <row r="660" spans="4:6">
      <c r="D660" s="237"/>
      <c r="F660" s="239"/>
    </row>
    <row r="661" spans="4:6">
      <c r="D661" s="237"/>
      <c r="F661" s="239"/>
    </row>
    <row r="662" spans="4:6">
      <c r="D662" s="237"/>
      <c r="F662" s="239"/>
    </row>
    <row r="663" spans="4:6">
      <c r="D663" s="237"/>
      <c r="F663" s="239"/>
    </row>
    <row r="664" spans="4:6">
      <c r="D664" s="237"/>
      <c r="F664" s="239"/>
    </row>
    <row r="665" spans="4:6">
      <c r="D665" s="237"/>
      <c r="F665" s="239"/>
    </row>
    <row r="666" spans="4:6">
      <c r="D666" s="237"/>
      <c r="F666" s="239"/>
    </row>
    <row r="667" spans="4:6">
      <c r="D667" s="237"/>
      <c r="F667" s="239"/>
    </row>
    <row r="668" spans="4:6">
      <c r="D668" s="237"/>
      <c r="F668" s="239"/>
    </row>
    <row r="669" spans="4:6">
      <c r="D669" s="237"/>
      <c r="F669" s="239"/>
    </row>
    <row r="670" spans="4:6">
      <c r="D670" s="237"/>
      <c r="F670" s="239"/>
    </row>
    <row r="671" spans="4:6">
      <c r="D671" s="237"/>
      <c r="F671" s="239"/>
    </row>
    <row r="672" spans="4:6">
      <c r="D672" s="237"/>
      <c r="F672" s="239"/>
    </row>
    <row r="673" spans="4:6">
      <c r="D673" s="237"/>
      <c r="F673" s="239"/>
    </row>
    <row r="674" spans="4:6">
      <c r="D674" s="237"/>
      <c r="F674" s="239"/>
    </row>
    <row r="675" spans="4:6">
      <c r="D675" s="237"/>
      <c r="F675" s="239"/>
    </row>
    <row r="676" spans="4:6">
      <c r="D676" s="237"/>
      <c r="F676" s="239"/>
    </row>
    <row r="677" spans="4:6">
      <c r="D677" s="237"/>
      <c r="F677" s="239"/>
    </row>
    <row r="678" spans="4:6">
      <c r="D678" s="237"/>
      <c r="F678" s="239"/>
    </row>
    <row r="679" spans="4:6">
      <c r="D679" s="237"/>
      <c r="F679" s="239"/>
    </row>
    <row r="680" spans="4:6">
      <c r="D680" s="237"/>
      <c r="F680" s="239"/>
    </row>
    <row r="681" spans="4:6">
      <c r="D681" s="237"/>
      <c r="F681" s="239"/>
    </row>
    <row r="682" spans="4:6">
      <c r="D682" s="237"/>
      <c r="F682" s="239"/>
    </row>
    <row r="683" spans="4:6">
      <c r="D683" s="237"/>
      <c r="F683" s="239"/>
    </row>
    <row r="684" spans="4:6">
      <c r="D684" s="237"/>
      <c r="F684" s="239"/>
    </row>
    <row r="685" spans="4:6">
      <c r="D685" s="237"/>
      <c r="F685" s="239"/>
    </row>
    <row r="686" spans="4:6">
      <c r="D686" s="237"/>
      <c r="F686" s="239"/>
    </row>
    <row r="687" spans="4:6">
      <c r="D687" s="237"/>
      <c r="F687" s="239"/>
    </row>
    <row r="688" spans="4:6">
      <c r="D688" s="237"/>
      <c r="F688" s="239"/>
    </row>
    <row r="689" spans="4:6">
      <c r="D689" s="237"/>
      <c r="F689" s="239"/>
    </row>
    <row r="690" spans="4:6">
      <c r="D690" s="237"/>
      <c r="F690" s="239"/>
    </row>
    <row r="691" spans="4:6">
      <c r="D691" s="237"/>
      <c r="F691" s="239"/>
    </row>
    <row r="692" spans="4:6">
      <c r="D692" s="237"/>
      <c r="F692" s="239"/>
    </row>
    <row r="693" spans="4:6">
      <c r="D693" s="237"/>
      <c r="F693" s="239"/>
    </row>
    <row r="694" spans="4:6">
      <c r="D694" s="237"/>
      <c r="F694" s="239"/>
    </row>
    <row r="695" spans="4:6">
      <c r="D695" s="237"/>
      <c r="F695" s="239"/>
    </row>
    <row r="696" spans="4:6">
      <c r="D696" s="237"/>
      <c r="F696" s="239"/>
    </row>
    <row r="697" spans="4:6">
      <c r="D697" s="237"/>
      <c r="F697" s="239"/>
    </row>
    <row r="698" spans="4:6">
      <c r="D698" s="237"/>
      <c r="F698" s="239"/>
    </row>
    <row r="699" spans="4:6">
      <c r="D699" s="237"/>
      <c r="F699" s="239"/>
    </row>
    <row r="700" spans="4:6">
      <c r="D700" s="237"/>
      <c r="F700" s="239"/>
    </row>
    <row r="701" spans="4:6">
      <c r="D701" s="237"/>
      <c r="F701" s="239"/>
    </row>
    <row r="702" spans="4:6">
      <c r="D702" s="237"/>
      <c r="F702" s="239"/>
    </row>
    <row r="703" spans="4:6">
      <c r="D703" s="237"/>
      <c r="F703" s="239"/>
    </row>
    <row r="704" spans="4:6">
      <c r="D704" s="237"/>
      <c r="F704" s="239"/>
    </row>
    <row r="705" spans="4:6">
      <c r="D705" s="237"/>
      <c r="F705" s="239"/>
    </row>
    <row r="706" spans="4:6">
      <c r="D706" s="237"/>
      <c r="F706" s="239"/>
    </row>
    <row r="707" spans="4:6">
      <c r="D707" s="237"/>
      <c r="F707" s="239"/>
    </row>
    <row r="708" spans="4:6">
      <c r="D708" s="237"/>
      <c r="F708" s="239"/>
    </row>
    <row r="709" spans="4:6">
      <c r="D709" s="237"/>
      <c r="F709" s="239"/>
    </row>
    <row r="710" spans="4:6">
      <c r="D710" s="237"/>
      <c r="F710" s="239"/>
    </row>
    <row r="711" spans="4:6">
      <c r="D711" s="237"/>
      <c r="F711" s="239"/>
    </row>
    <row r="712" spans="4:6">
      <c r="D712" s="237"/>
      <c r="F712" s="239"/>
    </row>
    <row r="713" spans="4:6">
      <c r="D713" s="237"/>
      <c r="F713" s="239"/>
    </row>
    <row r="714" spans="4:6">
      <c r="D714" s="237"/>
      <c r="F714" s="239"/>
    </row>
    <row r="715" spans="4:6">
      <c r="D715" s="237"/>
      <c r="F715" s="239"/>
    </row>
    <row r="716" spans="4:6">
      <c r="D716" s="237"/>
      <c r="F716" s="239"/>
    </row>
    <row r="717" spans="4:6">
      <c r="D717" s="237"/>
      <c r="F717" s="239"/>
    </row>
    <row r="718" spans="4:6">
      <c r="D718" s="237"/>
      <c r="F718" s="239"/>
    </row>
    <row r="719" spans="4:6">
      <c r="D719" s="237"/>
      <c r="F719" s="239"/>
    </row>
    <row r="720" spans="4:6">
      <c r="D720" s="237"/>
      <c r="F720" s="239"/>
    </row>
    <row r="721" spans="4:6">
      <c r="D721" s="237"/>
      <c r="F721" s="239"/>
    </row>
    <row r="722" spans="4:6">
      <c r="D722" s="237"/>
      <c r="F722" s="239"/>
    </row>
    <row r="723" spans="4:6">
      <c r="D723" s="237"/>
      <c r="F723" s="239"/>
    </row>
    <row r="724" spans="4:6">
      <c r="D724" s="237"/>
      <c r="F724" s="239"/>
    </row>
    <row r="725" spans="4:6">
      <c r="D725" s="237"/>
      <c r="F725" s="239"/>
    </row>
    <row r="726" spans="4:6">
      <c r="D726" s="237"/>
      <c r="F726" s="239"/>
    </row>
    <row r="727" spans="4:6">
      <c r="D727" s="237"/>
      <c r="F727" s="239"/>
    </row>
    <row r="728" spans="4:6">
      <c r="D728" s="237"/>
      <c r="F728" s="239"/>
    </row>
    <row r="729" spans="4:6">
      <c r="D729" s="237"/>
      <c r="F729" s="239"/>
    </row>
    <row r="730" spans="4:6">
      <c r="D730" s="237"/>
      <c r="F730" s="239"/>
    </row>
    <row r="731" spans="4:6">
      <c r="D731" s="237"/>
      <c r="F731" s="239"/>
    </row>
    <row r="732" spans="4:6">
      <c r="D732" s="237"/>
      <c r="F732" s="239"/>
    </row>
    <row r="733" spans="4:6">
      <c r="D733" s="237"/>
      <c r="F733" s="239"/>
    </row>
    <row r="734" spans="4:6">
      <c r="D734" s="237"/>
      <c r="F734" s="239"/>
    </row>
    <row r="735" spans="4:6">
      <c r="D735" s="237"/>
      <c r="F735" s="239"/>
    </row>
    <row r="736" spans="4:6">
      <c r="D736" s="237"/>
      <c r="F736" s="239"/>
    </row>
    <row r="737" spans="4:6">
      <c r="D737" s="237"/>
      <c r="F737" s="239"/>
    </row>
    <row r="738" spans="4:6">
      <c r="D738" s="237"/>
      <c r="F738" s="239"/>
    </row>
    <row r="739" spans="4:6">
      <c r="D739" s="237"/>
      <c r="F739" s="239"/>
    </row>
    <row r="740" spans="4:6">
      <c r="D740" s="237"/>
      <c r="F740" s="239"/>
    </row>
    <row r="741" spans="4:6">
      <c r="D741" s="237"/>
      <c r="F741" s="239"/>
    </row>
    <row r="742" spans="4:6">
      <c r="D742" s="237"/>
      <c r="F742" s="239"/>
    </row>
    <row r="743" spans="4:6">
      <c r="D743" s="237"/>
      <c r="F743" s="239"/>
    </row>
    <row r="744" spans="4:6">
      <c r="D744" s="237"/>
      <c r="F744" s="239"/>
    </row>
    <row r="745" spans="4:6">
      <c r="D745" s="237"/>
      <c r="F745" s="239"/>
    </row>
    <row r="746" spans="4:6">
      <c r="D746" s="237"/>
      <c r="F746" s="239"/>
    </row>
    <row r="747" spans="4:6">
      <c r="D747" s="237"/>
      <c r="F747" s="239"/>
    </row>
    <row r="748" spans="4:6">
      <c r="D748" s="237"/>
      <c r="F748" s="239"/>
    </row>
    <row r="749" spans="4:6">
      <c r="D749" s="237"/>
      <c r="F749" s="239"/>
    </row>
    <row r="750" spans="4:6">
      <c r="D750" s="237"/>
      <c r="F750" s="239"/>
    </row>
    <row r="751" spans="4:6">
      <c r="D751" s="237"/>
      <c r="F751" s="239"/>
    </row>
    <row r="752" spans="4:6">
      <c r="D752" s="237"/>
      <c r="F752" s="239"/>
    </row>
    <row r="753" spans="4:6">
      <c r="D753" s="237"/>
      <c r="F753" s="239"/>
    </row>
    <row r="754" spans="4:6">
      <c r="D754" s="237"/>
      <c r="F754" s="239"/>
    </row>
    <row r="755" spans="4:6">
      <c r="D755" s="237"/>
      <c r="F755" s="239"/>
    </row>
    <row r="756" spans="4:6">
      <c r="D756" s="237"/>
      <c r="F756" s="239"/>
    </row>
    <row r="757" spans="4:6">
      <c r="D757" s="237"/>
      <c r="F757" s="239"/>
    </row>
    <row r="758" spans="4:6">
      <c r="D758" s="237"/>
      <c r="F758" s="239"/>
    </row>
    <row r="759" spans="4:6">
      <c r="D759" s="237"/>
      <c r="F759" s="239"/>
    </row>
    <row r="760" spans="4:6">
      <c r="D760" s="237"/>
      <c r="F760" s="239"/>
    </row>
    <row r="761" spans="4:6">
      <c r="D761" s="237"/>
      <c r="F761" s="239"/>
    </row>
    <row r="762" spans="4:6">
      <c r="D762" s="237"/>
      <c r="F762" s="239"/>
    </row>
    <row r="763" spans="4:6">
      <c r="D763" s="237"/>
      <c r="F763" s="239"/>
    </row>
    <row r="764" spans="4:6">
      <c r="D764" s="237"/>
      <c r="F764" s="239"/>
    </row>
    <row r="765" spans="4:6">
      <c r="D765" s="237"/>
      <c r="F765" s="239"/>
    </row>
    <row r="766" spans="4:6">
      <c r="D766" s="237"/>
      <c r="F766" s="239"/>
    </row>
    <row r="767" spans="4:6">
      <c r="D767" s="237"/>
      <c r="F767" s="239"/>
    </row>
    <row r="768" spans="4:6">
      <c r="D768" s="237"/>
      <c r="F768" s="239"/>
    </row>
    <row r="769" spans="4:6">
      <c r="D769" s="237"/>
      <c r="F769" s="239"/>
    </row>
    <row r="770" spans="4:6">
      <c r="D770" s="237"/>
      <c r="F770" s="239"/>
    </row>
    <row r="771" spans="4:6">
      <c r="D771" s="237"/>
      <c r="F771" s="239"/>
    </row>
    <row r="772" spans="4:6">
      <c r="D772" s="237"/>
      <c r="F772" s="239"/>
    </row>
    <row r="773" spans="4:6">
      <c r="D773" s="237"/>
      <c r="F773" s="239"/>
    </row>
    <row r="774" spans="4:6">
      <c r="D774" s="237"/>
      <c r="F774" s="239"/>
    </row>
    <row r="775" spans="4:6">
      <c r="D775" s="237"/>
      <c r="F775" s="239"/>
    </row>
    <row r="776" spans="4:6">
      <c r="D776" s="237"/>
      <c r="F776" s="239"/>
    </row>
    <row r="777" spans="4:6">
      <c r="D777" s="237"/>
      <c r="F777" s="239"/>
    </row>
    <row r="778" spans="4:6">
      <c r="D778" s="237"/>
      <c r="F778" s="239"/>
    </row>
    <row r="779" spans="4:6">
      <c r="D779" s="237"/>
      <c r="F779" s="239"/>
    </row>
    <row r="780" spans="4:6">
      <c r="D780" s="237"/>
      <c r="F780" s="239"/>
    </row>
    <row r="781" spans="4:6">
      <c r="D781" s="237"/>
      <c r="F781" s="239"/>
    </row>
    <row r="782" spans="4:6">
      <c r="D782" s="237"/>
      <c r="F782" s="239"/>
    </row>
    <row r="783" spans="4:6">
      <c r="D783" s="237"/>
      <c r="F783" s="239"/>
    </row>
    <row r="784" spans="4:6">
      <c r="D784" s="237"/>
      <c r="F784" s="239"/>
    </row>
    <row r="785" spans="4:6">
      <c r="D785" s="237"/>
      <c r="F785" s="239"/>
    </row>
    <row r="786" spans="4:6">
      <c r="D786" s="237"/>
      <c r="F786" s="239"/>
    </row>
    <row r="787" spans="4:6">
      <c r="D787" s="237"/>
      <c r="F787" s="239"/>
    </row>
    <row r="788" spans="4:6">
      <c r="D788" s="237"/>
      <c r="F788" s="239"/>
    </row>
    <row r="789" spans="4:6">
      <c r="D789" s="237"/>
      <c r="F789" s="239"/>
    </row>
    <row r="790" spans="4:6">
      <c r="D790" s="237"/>
      <c r="F790" s="239"/>
    </row>
    <row r="791" spans="4:6">
      <c r="D791" s="237"/>
      <c r="F791" s="239"/>
    </row>
    <row r="792" spans="4:6">
      <c r="D792" s="237"/>
      <c r="F792" s="239"/>
    </row>
    <row r="793" spans="4:6">
      <c r="D793" s="237"/>
      <c r="F793" s="239"/>
    </row>
    <row r="794" spans="4:6">
      <c r="D794" s="237"/>
      <c r="F794" s="239"/>
    </row>
    <row r="795" spans="4:6">
      <c r="D795" s="237"/>
      <c r="F795" s="239"/>
    </row>
    <row r="796" spans="4:6">
      <c r="D796" s="237"/>
      <c r="F796" s="239"/>
    </row>
    <row r="797" spans="4:6">
      <c r="D797" s="237"/>
      <c r="F797" s="239"/>
    </row>
    <row r="798" spans="4:6">
      <c r="D798" s="237"/>
      <c r="F798" s="239"/>
    </row>
    <row r="799" spans="4:6">
      <c r="D799" s="237"/>
      <c r="F799" s="239"/>
    </row>
    <row r="800" spans="4:6">
      <c r="D800" s="237"/>
      <c r="F800" s="239"/>
    </row>
    <row r="801" spans="4:6">
      <c r="D801" s="237"/>
      <c r="F801" s="239"/>
    </row>
    <row r="802" spans="4:6">
      <c r="D802" s="237"/>
      <c r="F802" s="239"/>
    </row>
    <row r="803" spans="4:6">
      <c r="D803" s="237"/>
      <c r="F803" s="239"/>
    </row>
    <row r="804" spans="4:6">
      <c r="D804" s="237"/>
      <c r="F804" s="239"/>
    </row>
    <row r="805" spans="4:6">
      <c r="D805" s="237"/>
      <c r="F805" s="239"/>
    </row>
    <row r="806" spans="4:6">
      <c r="D806" s="237"/>
      <c r="F806" s="239"/>
    </row>
    <row r="807" spans="4:6">
      <c r="D807" s="237"/>
      <c r="F807" s="239"/>
    </row>
    <row r="808" spans="4:6">
      <c r="D808" s="237"/>
      <c r="F808" s="239"/>
    </row>
    <row r="809" spans="4:6">
      <c r="D809" s="237"/>
      <c r="F809" s="239"/>
    </row>
    <row r="810" spans="4:6">
      <c r="D810" s="237"/>
      <c r="F810" s="239"/>
    </row>
    <row r="811" spans="4:6">
      <c r="D811" s="237"/>
      <c r="F811" s="239"/>
    </row>
    <row r="812" spans="4:6">
      <c r="D812" s="237"/>
      <c r="F812" s="239"/>
    </row>
    <row r="813" spans="4:6">
      <c r="D813" s="237"/>
      <c r="F813" s="239"/>
    </row>
    <row r="814" spans="4:6">
      <c r="D814" s="237"/>
      <c r="F814" s="239"/>
    </row>
    <row r="815" spans="4:6">
      <c r="D815" s="237"/>
      <c r="F815" s="239"/>
    </row>
    <row r="816" spans="4:6">
      <c r="D816" s="237"/>
      <c r="F816" s="239"/>
    </row>
    <row r="817" spans="4:6">
      <c r="D817" s="237"/>
      <c r="F817" s="239"/>
    </row>
    <row r="818" spans="4:6">
      <c r="D818" s="237"/>
      <c r="F818" s="239"/>
    </row>
    <row r="819" spans="4:6">
      <c r="D819" s="237"/>
      <c r="F819" s="239"/>
    </row>
    <row r="820" spans="4:6">
      <c r="D820" s="237"/>
      <c r="F820" s="239"/>
    </row>
    <row r="821" spans="4:6">
      <c r="D821" s="237"/>
      <c r="F821" s="239"/>
    </row>
    <row r="822" spans="4:6">
      <c r="D822" s="237"/>
      <c r="F822" s="239"/>
    </row>
    <row r="823" spans="4:6">
      <c r="D823" s="237"/>
      <c r="F823" s="239"/>
    </row>
    <row r="824" spans="4:6">
      <c r="D824" s="237"/>
      <c r="F824" s="239"/>
    </row>
    <row r="825" spans="4:6">
      <c r="D825" s="237"/>
      <c r="F825" s="239"/>
    </row>
    <row r="826" spans="4:6">
      <c r="D826" s="237"/>
      <c r="F826" s="239"/>
    </row>
    <row r="827" spans="4:6">
      <c r="D827" s="237"/>
      <c r="F827" s="239"/>
    </row>
    <row r="828" spans="4:6">
      <c r="D828" s="237"/>
      <c r="F828" s="239"/>
    </row>
    <row r="829" spans="4:6">
      <c r="D829" s="237"/>
      <c r="F829" s="239"/>
    </row>
    <row r="830" spans="4:6">
      <c r="D830" s="237"/>
      <c r="F830" s="239"/>
    </row>
    <row r="831" spans="4:6">
      <c r="D831" s="237"/>
      <c r="F831" s="239"/>
    </row>
    <row r="832" spans="4:6">
      <c r="D832" s="237"/>
      <c r="F832" s="239"/>
    </row>
    <row r="833" spans="4:6">
      <c r="D833" s="237"/>
      <c r="F833" s="239"/>
    </row>
    <row r="834" spans="4:6">
      <c r="D834" s="237"/>
      <c r="F834" s="239"/>
    </row>
    <row r="835" spans="4:6">
      <c r="D835" s="237"/>
      <c r="F835" s="239"/>
    </row>
    <row r="836" spans="4:6">
      <c r="D836" s="237"/>
      <c r="F836" s="239"/>
    </row>
    <row r="837" spans="4:6">
      <c r="D837" s="237"/>
      <c r="F837" s="239"/>
    </row>
    <row r="838" spans="4:6">
      <c r="D838" s="237"/>
      <c r="F838" s="239"/>
    </row>
    <row r="839" spans="4:6">
      <c r="D839" s="237"/>
      <c r="F839" s="239"/>
    </row>
    <row r="840" spans="4:6">
      <c r="D840" s="237"/>
      <c r="F840" s="239"/>
    </row>
    <row r="841" spans="4:6">
      <c r="D841" s="237"/>
      <c r="F841" s="239"/>
    </row>
    <row r="842" spans="4:6">
      <c r="D842" s="237"/>
      <c r="F842" s="239"/>
    </row>
    <row r="843" spans="4:6">
      <c r="D843" s="237"/>
      <c r="F843" s="239"/>
    </row>
    <row r="844" spans="4:6">
      <c r="D844" s="237"/>
      <c r="F844" s="239"/>
    </row>
    <row r="845" spans="4:6">
      <c r="D845" s="237"/>
      <c r="F845" s="239"/>
    </row>
    <row r="846" spans="4:6">
      <c r="D846" s="237"/>
      <c r="F846" s="239"/>
    </row>
    <row r="847" spans="4:6">
      <c r="D847" s="237"/>
      <c r="F847" s="239"/>
    </row>
    <row r="848" spans="4:6">
      <c r="D848" s="237"/>
      <c r="F848" s="239"/>
    </row>
    <row r="849" spans="4:6">
      <c r="D849" s="237"/>
      <c r="F849" s="239"/>
    </row>
    <row r="850" spans="4:6">
      <c r="D850" s="237"/>
      <c r="F850" s="239"/>
    </row>
    <row r="851" spans="4:6">
      <c r="D851" s="237"/>
      <c r="F851" s="239"/>
    </row>
    <row r="852" spans="4:6">
      <c r="D852" s="237"/>
      <c r="F852" s="239"/>
    </row>
    <row r="853" spans="4:6">
      <c r="D853" s="237"/>
      <c r="F853" s="239"/>
    </row>
    <row r="854" spans="4:6">
      <c r="D854" s="237"/>
      <c r="F854" s="239"/>
    </row>
    <row r="855" spans="4:6">
      <c r="D855" s="237"/>
      <c r="F855" s="239"/>
    </row>
    <row r="856" spans="4:6">
      <c r="D856" s="237"/>
      <c r="F856" s="239"/>
    </row>
    <row r="857" spans="4:6">
      <c r="D857" s="237"/>
      <c r="F857" s="239"/>
    </row>
    <row r="858" spans="4:6">
      <c r="D858" s="237"/>
      <c r="F858" s="239"/>
    </row>
    <row r="859" spans="4:6">
      <c r="D859" s="237"/>
      <c r="F859" s="239"/>
    </row>
    <row r="860" spans="4:6">
      <c r="D860" s="237"/>
      <c r="F860" s="239"/>
    </row>
    <row r="861" spans="4:6">
      <c r="D861" s="237"/>
      <c r="F861" s="239"/>
    </row>
    <row r="862" spans="4:6">
      <c r="D862" s="237"/>
      <c r="F862" s="239"/>
    </row>
    <row r="863" spans="4:6">
      <c r="D863" s="237"/>
      <c r="F863" s="239"/>
    </row>
    <row r="864" spans="4:6">
      <c r="D864" s="237"/>
      <c r="F864" s="239"/>
    </row>
    <row r="865" spans="4:6">
      <c r="D865" s="237"/>
      <c r="F865" s="239"/>
    </row>
    <row r="866" spans="4:6">
      <c r="D866" s="237"/>
      <c r="F866" s="239"/>
    </row>
    <row r="867" spans="4:6">
      <c r="D867" s="237"/>
      <c r="F867" s="239"/>
    </row>
    <row r="868" spans="4:6">
      <c r="D868" s="237"/>
      <c r="F868" s="239"/>
    </row>
    <row r="869" spans="4:6">
      <c r="D869" s="237"/>
      <c r="F869" s="239"/>
    </row>
    <row r="870" spans="4:6">
      <c r="D870" s="237"/>
      <c r="F870" s="239"/>
    </row>
    <row r="871" spans="4:6">
      <c r="D871" s="237"/>
      <c r="F871" s="239"/>
    </row>
    <row r="872" spans="4:6">
      <c r="D872" s="237"/>
      <c r="F872" s="239"/>
    </row>
    <row r="873" spans="4:6">
      <c r="D873" s="237"/>
      <c r="F873" s="239"/>
    </row>
    <row r="874" spans="4:6">
      <c r="D874" s="237"/>
      <c r="F874" s="239"/>
    </row>
    <row r="875" spans="4:6">
      <c r="D875" s="237"/>
      <c r="F875" s="239"/>
    </row>
    <row r="876" spans="4:6">
      <c r="D876" s="237"/>
      <c r="F876" s="239"/>
    </row>
    <row r="877" spans="4:6">
      <c r="D877" s="237"/>
      <c r="F877" s="239"/>
    </row>
    <row r="878" spans="4:6">
      <c r="D878" s="237"/>
      <c r="F878" s="239"/>
    </row>
    <row r="879" spans="4:6">
      <c r="D879" s="237"/>
      <c r="F879" s="239"/>
    </row>
    <row r="880" spans="4:6">
      <c r="D880" s="237"/>
      <c r="F880" s="239"/>
    </row>
    <row r="881" spans="4:6">
      <c r="D881" s="237"/>
      <c r="F881" s="239"/>
    </row>
    <row r="882" spans="4:6">
      <c r="D882" s="237"/>
      <c r="F882" s="239"/>
    </row>
    <row r="883" spans="4:6">
      <c r="D883" s="237"/>
      <c r="F883" s="239"/>
    </row>
    <row r="884" spans="4:6">
      <c r="D884" s="237"/>
      <c r="F884" s="239"/>
    </row>
    <row r="885" spans="4:6">
      <c r="D885" s="237"/>
      <c r="F885" s="239"/>
    </row>
    <row r="886" spans="4:6">
      <c r="D886" s="237"/>
      <c r="F886" s="239"/>
    </row>
    <row r="887" spans="4:6">
      <c r="D887" s="237"/>
      <c r="F887" s="239"/>
    </row>
    <row r="888" spans="4:6">
      <c r="D888" s="237"/>
      <c r="F888" s="239"/>
    </row>
    <row r="889" spans="4:6">
      <c r="D889" s="237"/>
      <c r="F889" s="239"/>
    </row>
    <row r="890" spans="4:6">
      <c r="D890" s="237"/>
      <c r="F890" s="239"/>
    </row>
    <row r="891" spans="4:6">
      <c r="D891" s="237"/>
      <c r="F891" s="239"/>
    </row>
    <row r="892" spans="4:6">
      <c r="D892" s="237"/>
      <c r="F892" s="239"/>
    </row>
    <row r="893" spans="4:6">
      <c r="D893" s="237"/>
      <c r="F893" s="239"/>
    </row>
    <row r="894" spans="4:6">
      <c r="D894" s="237"/>
      <c r="F894" s="239"/>
    </row>
    <row r="895" spans="4:6">
      <c r="D895" s="237"/>
      <c r="F895" s="239"/>
    </row>
    <row r="896" spans="4:6">
      <c r="D896" s="237"/>
      <c r="F896" s="239"/>
    </row>
    <row r="897" spans="4:6">
      <c r="D897" s="237"/>
      <c r="F897" s="239"/>
    </row>
    <row r="898" spans="4:6">
      <c r="D898" s="237"/>
      <c r="F898" s="239"/>
    </row>
    <row r="899" spans="4:6">
      <c r="D899" s="237"/>
      <c r="F899" s="239"/>
    </row>
    <row r="900" spans="4:6">
      <c r="D900" s="237"/>
      <c r="F900" s="239"/>
    </row>
    <row r="901" spans="4:6">
      <c r="D901" s="237"/>
      <c r="F901" s="239"/>
    </row>
    <row r="902" spans="4:6">
      <c r="D902" s="237"/>
      <c r="F902" s="239"/>
    </row>
    <row r="903" spans="4:6">
      <c r="D903" s="237"/>
      <c r="F903" s="239"/>
    </row>
    <row r="904" spans="4:6">
      <c r="D904" s="237"/>
      <c r="F904" s="239"/>
    </row>
    <row r="905" spans="4:6">
      <c r="D905" s="237"/>
      <c r="F905" s="239"/>
    </row>
    <row r="906" spans="4:6">
      <c r="D906" s="237"/>
      <c r="F906" s="239"/>
    </row>
    <row r="907" spans="4:6">
      <c r="D907" s="237"/>
      <c r="F907" s="239"/>
    </row>
    <row r="908" spans="4:6">
      <c r="D908" s="237"/>
      <c r="F908" s="239"/>
    </row>
    <row r="909" spans="4:6">
      <c r="D909" s="237"/>
      <c r="F909" s="239"/>
    </row>
    <row r="910" spans="4:6">
      <c r="D910" s="237"/>
      <c r="F910" s="239"/>
    </row>
    <row r="911" spans="4:6">
      <c r="D911" s="237"/>
      <c r="F911" s="239"/>
    </row>
    <row r="912" spans="4:6">
      <c r="D912" s="237"/>
      <c r="F912" s="239"/>
    </row>
    <row r="913" spans="4:6">
      <c r="D913" s="237"/>
      <c r="F913" s="239"/>
    </row>
    <row r="914" spans="4:6">
      <c r="D914" s="237"/>
      <c r="F914" s="239"/>
    </row>
    <row r="915" spans="4:6">
      <c r="D915" s="237"/>
      <c r="F915" s="239"/>
    </row>
    <row r="916" spans="4:6">
      <c r="D916" s="237"/>
      <c r="F916" s="239"/>
    </row>
    <row r="917" spans="4:6">
      <c r="D917" s="237"/>
      <c r="F917" s="239"/>
    </row>
    <row r="918" spans="4:6">
      <c r="D918" s="237"/>
      <c r="F918" s="239"/>
    </row>
    <row r="919" spans="4:6">
      <c r="D919" s="237"/>
      <c r="F919" s="239"/>
    </row>
    <row r="920" spans="4:6">
      <c r="D920" s="237"/>
      <c r="F920" s="239"/>
    </row>
    <row r="921" spans="4:6">
      <c r="D921" s="237"/>
      <c r="F921" s="239"/>
    </row>
    <row r="922" spans="4:6">
      <c r="D922" s="237"/>
      <c r="F922" s="239"/>
    </row>
    <row r="923" spans="4:6">
      <c r="D923" s="237"/>
      <c r="F923" s="239"/>
    </row>
    <row r="924" spans="4:6">
      <c r="D924" s="237"/>
      <c r="F924" s="239"/>
    </row>
    <row r="925" spans="4:6">
      <c r="D925" s="237"/>
      <c r="F925" s="239"/>
    </row>
    <row r="926" spans="4:6">
      <c r="D926" s="237"/>
      <c r="F926" s="239"/>
    </row>
    <row r="927" spans="4:6">
      <c r="D927" s="237"/>
      <c r="F927" s="239"/>
    </row>
    <row r="928" spans="4:6">
      <c r="D928" s="237"/>
      <c r="F928" s="239"/>
    </row>
    <row r="929" spans="4:6">
      <c r="D929" s="237"/>
      <c r="F929" s="239"/>
    </row>
    <row r="930" spans="4:6">
      <c r="D930" s="237"/>
      <c r="F930" s="239"/>
    </row>
    <row r="931" spans="4:6">
      <c r="D931" s="237"/>
      <c r="F931" s="239"/>
    </row>
    <row r="932" spans="4:6">
      <c r="D932" s="237"/>
      <c r="F932" s="239"/>
    </row>
    <row r="933" spans="4:6">
      <c r="D933" s="237"/>
      <c r="F933" s="239"/>
    </row>
    <row r="934" spans="4:6">
      <c r="D934" s="237"/>
      <c r="F934" s="239"/>
    </row>
    <row r="935" spans="4:6">
      <c r="D935" s="237"/>
      <c r="F935" s="239"/>
    </row>
    <row r="936" spans="4:6">
      <c r="D936" s="237"/>
      <c r="F936" s="239"/>
    </row>
    <row r="937" spans="4:6">
      <c r="D937" s="237"/>
      <c r="F937" s="239"/>
    </row>
    <row r="938" spans="4:6">
      <c r="D938" s="237"/>
      <c r="F938" s="239"/>
    </row>
    <row r="939" spans="4:6">
      <c r="D939" s="237"/>
      <c r="F939" s="239"/>
    </row>
    <row r="940" spans="4:6">
      <c r="D940" s="237"/>
      <c r="F940" s="239"/>
    </row>
    <row r="941" spans="4:6">
      <c r="D941" s="237"/>
      <c r="F941" s="239"/>
    </row>
    <row r="942" spans="4:6">
      <c r="D942" s="237"/>
      <c r="F942" s="239"/>
    </row>
    <row r="943" spans="4:6">
      <c r="D943" s="237"/>
      <c r="F943" s="239"/>
    </row>
    <row r="944" spans="4:6">
      <c r="D944" s="237"/>
      <c r="F944" s="239"/>
    </row>
    <row r="945" spans="4:6">
      <c r="D945" s="237"/>
      <c r="F945" s="239"/>
    </row>
    <row r="946" spans="4:6">
      <c r="D946" s="237"/>
      <c r="F946" s="239"/>
    </row>
    <row r="947" spans="4:6">
      <c r="D947" s="237"/>
      <c r="F947" s="239"/>
    </row>
    <row r="948" spans="4:6">
      <c r="D948" s="237"/>
      <c r="F948" s="239"/>
    </row>
    <row r="949" spans="4:6">
      <c r="D949" s="237"/>
      <c r="F949" s="239"/>
    </row>
    <row r="950" spans="4:6">
      <c r="D950" s="237"/>
      <c r="F950" s="239"/>
    </row>
    <row r="951" spans="4:6">
      <c r="D951" s="237"/>
      <c r="F951" s="239"/>
    </row>
    <row r="952" spans="4:6">
      <c r="D952" s="237"/>
      <c r="F952" s="239"/>
    </row>
    <row r="953" spans="4:6">
      <c r="D953" s="237"/>
      <c r="F953" s="239"/>
    </row>
    <row r="954" spans="4:6">
      <c r="D954" s="237"/>
      <c r="F954" s="239"/>
    </row>
    <row r="955" spans="4:6">
      <c r="D955" s="237"/>
      <c r="F955" s="239"/>
    </row>
    <row r="956" spans="4:6">
      <c r="D956" s="237"/>
      <c r="F956" s="239"/>
    </row>
    <row r="957" spans="4:6">
      <c r="D957" s="237"/>
      <c r="F957" s="239"/>
    </row>
    <row r="958" spans="4:6">
      <c r="D958" s="237"/>
      <c r="F958" s="239"/>
    </row>
    <row r="959" spans="4:6">
      <c r="D959" s="237"/>
      <c r="F959" s="239"/>
    </row>
    <row r="960" spans="4:6">
      <c r="D960" s="237"/>
      <c r="F960" s="239"/>
    </row>
    <row r="961" spans="4:6">
      <c r="D961" s="237"/>
      <c r="F961" s="239"/>
    </row>
    <row r="962" spans="4:6">
      <c r="D962" s="237"/>
      <c r="F962" s="239"/>
    </row>
    <row r="963" spans="4:6">
      <c r="D963" s="237"/>
      <c r="F963" s="239"/>
    </row>
    <row r="964" spans="4:6">
      <c r="D964" s="237"/>
      <c r="F964" s="239"/>
    </row>
    <row r="965" spans="4:6">
      <c r="D965" s="237"/>
      <c r="F965" s="239"/>
    </row>
    <row r="966" spans="4:6">
      <c r="D966" s="237"/>
      <c r="F966" s="239"/>
    </row>
    <row r="967" spans="4:6">
      <c r="D967" s="237"/>
      <c r="F967" s="239"/>
    </row>
    <row r="968" spans="4:6">
      <c r="D968" s="237"/>
      <c r="F968" s="239"/>
    </row>
    <row r="969" spans="4:6">
      <c r="D969" s="237"/>
      <c r="F969" s="239"/>
    </row>
    <row r="970" spans="4:6">
      <c r="D970" s="237"/>
      <c r="F970" s="239"/>
    </row>
    <row r="971" spans="4:6">
      <c r="D971" s="237"/>
      <c r="F971" s="239"/>
    </row>
    <row r="972" spans="4:6">
      <c r="D972" s="237"/>
      <c r="F972" s="239"/>
    </row>
    <row r="973" spans="4:6">
      <c r="D973" s="237"/>
      <c r="F973" s="239"/>
    </row>
    <row r="974" spans="4:6">
      <c r="D974" s="237"/>
      <c r="F974" s="239"/>
    </row>
    <row r="975" spans="4:6">
      <c r="D975" s="237"/>
      <c r="F975" s="239"/>
    </row>
    <row r="976" spans="4:6">
      <c r="D976" s="237"/>
      <c r="F976" s="239"/>
    </row>
    <row r="977" spans="4:6">
      <c r="D977" s="237"/>
      <c r="F977" s="239"/>
    </row>
    <row r="978" spans="4:6">
      <c r="D978" s="237"/>
      <c r="F978" s="239"/>
    </row>
    <row r="979" spans="4:6">
      <c r="D979" s="237"/>
      <c r="F979" s="239"/>
    </row>
    <row r="980" spans="4:6">
      <c r="D980" s="237"/>
      <c r="F980" s="239"/>
    </row>
    <row r="981" spans="4:6">
      <c r="D981" s="237"/>
      <c r="F981" s="239"/>
    </row>
    <row r="982" spans="4:6">
      <c r="D982" s="237"/>
      <c r="F982" s="239"/>
    </row>
    <row r="983" spans="4:6">
      <c r="D983" s="237"/>
      <c r="F983" s="239"/>
    </row>
    <row r="984" spans="4:6">
      <c r="D984" s="237"/>
      <c r="F984" s="239"/>
    </row>
    <row r="985" spans="4:6">
      <c r="D985" s="237"/>
      <c r="F985" s="239"/>
    </row>
    <row r="986" spans="4:6">
      <c r="D986" s="237"/>
      <c r="F986" s="239"/>
    </row>
    <row r="987" spans="4:6">
      <c r="D987" s="237"/>
      <c r="F987" s="239"/>
    </row>
    <row r="988" spans="4:6">
      <c r="D988" s="237"/>
      <c r="F988" s="239"/>
    </row>
    <row r="989" spans="4:6">
      <c r="D989" s="237"/>
      <c r="F989" s="239"/>
    </row>
    <row r="990" spans="4:6">
      <c r="D990" s="237"/>
      <c r="F990" s="239"/>
    </row>
    <row r="991" spans="4:6">
      <c r="D991" s="237"/>
      <c r="F991" s="239"/>
    </row>
    <row r="992" spans="4:6">
      <c r="D992" s="237"/>
      <c r="F992" s="239"/>
    </row>
    <row r="993" spans="4:6">
      <c r="D993" s="237"/>
      <c r="F993" s="239"/>
    </row>
    <row r="994" spans="4:6">
      <c r="D994" s="237"/>
      <c r="F994" s="239"/>
    </row>
    <row r="995" spans="4:6">
      <c r="D995" s="237"/>
      <c r="F995" s="239"/>
    </row>
    <row r="996" spans="4:6">
      <c r="D996" s="237"/>
      <c r="F996" s="239"/>
    </row>
    <row r="997" spans="4:6">
      <c r="D997" s="237"/>
      <c r="F997" s="239"/>
    </row>
    <row r="998" spans="4:6">
      <c r="D998" s="237"/>
      <c r="F998" s="239"/>
    </row>
    <row r="999" spans="4:6">
      <c r="D999" s="237"/>
      <c r="F999" s="239"/>
    </row>
    <row r="1000" spans="4:6">
      <c r="D1000" s="237"/>
      <c r="F1000" s="239"/>
    </row>
    <row r="1001" spans="4:6">
      <c r="D1001" s="237"/>
      <c r="F1001" s="239"/>
    </row>
    <row r="1002" spans="4:6">
      <c r="D1002" s="237"/>
      <c r="F1002" s="239"/>
    </row>
    <row r="1003" spans="4:6">
      <c r="D1003" s="237"/>
      <c r="F1003" s="239"/>
    </row>
    <row r="1004" spans="4:6">
      <c r="D1004" s="237"/>
      <c r="F1004" s="239"/>
    </row>
    <row r="1005" spans="4:6">
      <c r="D1005" s="237"/>
      <c r="F1005" s="239"/>
    </row>
    <row r="1006" spans="4:6">
      <c r="D1006" s="237"/>
      <c r="F1006" s="239"/>
    </row>
    <row r="1007" spans="4:6">
      <c r="D1007" s="237"/>
      <c r="F1007" s="239"/>
    </row>
    <row r="1008" spans="4:6">
      <c r="D1008" s="237"/>
      <c r="F1008" s="239"/>
    </row>
    <row r="1009" spans="4:6">
      <c r="D1009" s="237"/>
      <c r="F1009" s="239"/>
    </row>
    <row r="1010" spans="4:6">
      <c r="D1010" s="237"/>
      <c r="F1010" s="239"/>
    </row>
    <row r="1011" spans="4:6">
      <c r="D1011" s="237"/>
      <c r="F1011" s="239"/>
    </row>
    <row r="1012" spans="4:6">
      <c r="D1012" s="237"/>
      <c r="F1012" s="239"/>
    </row>
    <row r="1013" spans="4:6">
      <c r="D1013" s="237"/>
      <c r="F1013" s="239"/>
    </row>
    <row r="1014" spans="4:6">
      <c r="D1014" s="237"/>
      <c r="F1014" s="239"/>
    </row>
    <row r="1015" spans="4:6">
      <c r="D1015" s="237"/>
      <c r="F1015" s="239"/>
    </row>
    <row r="1016" spans="4:6">
      <c r="D1016" s="237"/>
      <c r="F1016" s="239"/>
    </row>
    <row r="1017" spans="4:6">
      <c r="D1017" s="237"/>
      <c r="F1017" s="239"/>
    </row>
    <row r="1018" spans="4:6">
      <c r="D1018" s="237"/>
      <c r="F1018" s="239"/>
    </row>
    <row r="1019" spans="4:6">
      <c r="D1019" s="237"/>
      <c r="F1019" s="239"/>
    </row>
    <row r="1020" spans="4:6">
      <c r="D1020" s="237"/>
      <c r="F1020" s="239"/>
    </row>
    <row r="1021" spans="4:6">
      <c r="D1021" s="237"/>
      <c r="F1021" s="239"/>
    </row>
    <row r="1022" spans="4:6">
      <c r="D1022" s="237"/>
      <c r="F1022" s="239"/>
    </row>
    <row r="1023" spans="4:6">
      <c r="D1023" s="237"/>
      <c r="F1023" s="239"/>
    </row>
    <row r="1024" spans="4:6">
      <c r="D1024" s="237"/>
      <c r="F1024" s="239"/>
    </row>
    <row r="1025" spans="4:6">
      <c r="D1025" s="237"/>
      <c r="F1025" s="239"/>
    </row>
    <row r="1026" spans="4:6">
      <c r="D1026" s="237"/>
      <c r="F1026" s="239"/>
    </row>
    <row r="1027" spans="4:6">
      <c r="D1027" s="237"/>
      <c r="F1027" s="239"/>
    </row>
    <row r="1028" spans="4:6">
      <c r="D1028" s="237"/>
      <c r="F1028" s="239"/>
    </row>
    <row r="1029" spans="4:6">
      <c r="D1029" s="237"/>
      <c r="F1029" s="239"/>
    </row>
    <row r="1030" spans="4:6">
      <c r="D1030" s="237"/>
      <c r="F1030" s="239"/>
    </row>
    <row r="1031" spans="4:6">
      <c r="D1031" s="237"/>
      <c r="F1031" s="239"/>
    </row>
    <row r="1032" spans="4:6">
      <c r="D1032" s="237"/>
      <c r="F1032" s="239"/>
    </row>
    <row r="1033" spans="4:6">
      <c r="D1033" s="237"/>
      <c r="F1033" s="239"/>
    </row>
    <row r="1034" spans="4:6">
      <c r="D1034" s="237"/>
      <c r="F1034" s="239"/>
    </row>
    <row r="1035" spans="4:6">
      <c r="D1035" s="237"/>
      <c r="F1035" s="239"/>
    </row>
    <row r="1036" spans="4:6">
      <c r="D1036" s="237"/>
      <c r="F1036" s="239"/>
    </row>
    <row r="1037" spans="4:6">
      <c r="D1037" s="237"/>
      <c r="F1037" s="239"/>
    </row>
    <row r="1038" spans="4:6">
      <c r="D1038" s="237"/>
      <c r="F1038" s="239"/>
    </row>
    <row r="1039" spans="4:6">
      <c r="D1039" s="237"/>
      <c r="F1039" s="239"/>
    </row>
    <row r="1040" spans="4:6">
      <c r="D1040" s="237"/>
      <c r="F1040" s="239"/>
    </row>
    <row r="1041" spans="4:6">
      <c r="D1041" s="237"/>
      <c r="F1041" s="239"/>
    </row>
    <row r="1042" spans="4:6">
      <c r="D1042" s="237"/>
      <c r="F1042" s="239"/>
    </row>
    <row r="1043" spans="4:6">
      <c r="D1043" s="237"/>
      <c r="F1043" s="239"/>
    </row>
    <row r="1044" spans="4:6">
      <c r="D1044" s="237"/>
      <c r="F1044" s="239"/>
    </row>
    <row r="1045" spans="4:6">
      <c r="D1045" s="237"/>
      <c r="F1045" s="239"/>
    </row>
    <row r="1046" spans="4:6">
      <c r="D1046" s="237"/>
      <c r="F1046" s="239"/>
    </row>
    <row r="1047" spans="4:6">
      <c r="D1047" s="237"/>
      <c r="F1047" s="239"/>
    </row>
    <row r="1048" spans="4:6">
      <c r="D1048" s="237"/>
      <c r="F1048" s="239"/>
    </row>
    <row r="1049" spans="4:6">
      <c r="D1049" s="237"/>
      <c r="F1049" s="239"/>
    </row>
    <row r="1050" spans="4:6">
      <c r="D1050" s="237"/>
      <c r="F1050" s="239"/>
    </row>
    <row r="1051" spans="4:6">
      <c r="D1051" s="237"/>
      <c r="F1051" s="239"/>
    </row>
    <row r="1052" spans="4:6">
      <c r="D1052" s="237"/>
      <c r="F1052" s="239"/>
    </row>
    <row r="1053" spans="4:6">
      <c r="D1053" s="237"/>
      <c r="F1053" s="239"/>
    </row>
    <row r="1054" spans="4:6">
      <c r="D1054" s="237"/>
      <c r="F1054" s="239"/>
    </row>
    <row r="1055" spans="4:6">
      <c r="D1055" s="237"/>
      <c r="F1055" s="239"/>
    </row>
    <row r="1056" spans="4:6">
      <c r="D1056" s="237"/>
      <c r="F1056" s="239"/>
    </row>
    <row r="1057" spans="4:6">
      <c r="D1057" s="237"/>
      <c r="F1057" s="239"/>
    </row>
    <row r="1058" spans="4:6">
      <c r="D1058" s="237"/>
      <c r="F1058" s="239"/>
    </row>
    <row r="1059" spans="4:6">
      <c r="D1059" s="237"/>
      <c r="F1059" s="239"/>
    </row>
    <row r="1060" spans="4:6">
      <c r="D1060" s="237"/>
      <c r="F1060" s="239"/>
    </row>
    <row r="1061" spans="4:6">
      <c r="D1061" s="237"/>
      <c r="F1061" s="239"/>
    </row>
    <row r="1062" spans="4:6">
      <c r="D1062" s="237"/>
      <c r="F1062" s="239"/>
    </row>
    <row r="1063" spans="4:6">
      <c r="D1063" s="237"/>
      <c r="F1063" s="239"/>
    </row>
    <row r="1064" spans="4:6">
      <c r="D1064" s="237"/>
      <c r="F1064" s="239"/>
    </row>
    <row r="1065" spans="4:6">
      <c r="D1065" s="237"/>
      <c r="F1065" s="239"/>
    </row>
    <row r="1066" spans="4:6">
      <c r="D1066" s="237"/>
      <c r="F1066" s="239"/>
    </row>
    <row r="1067" spans="4:6">
      <c r="D1067" s="237"/>
      <c r="F1067" s="239"/>
    </row>
    <row r="1068" spans="4:6">
      <c r="D1068" s="237"/>
      <c r="F1068" s="239"/>
    </row>
    <row r="1069" spans="4:6">
      <c r="D1069" s="237"/>
      <c r="F1069" s="239"/>
    </row>
    <row r="1070" spans="4:6">
      <c r="D1070" s="237"/>
      <c r="F1070" s="239"/>
    </row>
    <row r="1071" spans="4:6">
      <c r="D1071" s="237"/>
      <c r="F1071" s="239"/>
    </row>
    <row r="1072" spans="4:6">
      <c r="D1072" s="237"/>
      <c r="F1072" s="239"/>
    </row>
    <row r="1073" spans="4:6">
      <c r="D1073" s="237"/>
      <c r="F1073" s="239"/>
    </row>
    <row r="1074" spans="4:6">
      <c r="D1074" s="237"/>
      <c r="F1074" s="239"/>
    </row>
    <row r="1075" spans="4:6">
      <c r="D1075" s="237"/>
      <c r="F1075" s="239"/>
    </row>
    <row r="1076" spans="4:6">
      <c r="D1076" s="237"/>
      <c r="F1076" s="239"/>
    </row>
    <row r="1077" spans="4:6">
      <c r="D1077" s="237"/>
      <c r="F1077" s="239"/>
    </row>
    <row r="1078" spans="4:6">
      <c r="D1078" s="237"/>
      <c r="F1078" s="239"/>
    </row>
    <row r="1079" spans="4:6">
      <c r="D1079" s="237"/>
      <c r="F1079" s="239"/>
    </row>
    <row r="1080" spans="4:6">
      <c r="D1080" s="237"/>
      <c r="F1080" s="239"/>
    </row>
    <row r="1081" spans="4:6">
      <c r="D1081" s="237"/>
      <c r="F1081" s="239"/>
    </row>
    <row r="1082" spans="4:6">
      <c r="D1082" s="237"/>
      <c r="F1082" s="239"/>
    </row>
    <row r="1083" spans="4:6">
      <c r="D1083" s="237"/>
      <c r="F1083" s="239"/>
    </row>
    <row r="1084" spans="4:6">
      <c r="D1084" s="237"/>
      <c r="F1084" s="239"/>
    </row>
    <row r="1085" spans="4:6">
      <c r="D1085" s="237"/>
      <c r="F1085" s="239"/>
    </row>
    <row r="1086" spans="4:6">
      <c r="D1086" s="237"/>
      <c r="F1086" s="239"/>
    </row>
    <row r="1087" spans="4:6">
      <c r="D1087" s="237"/>
      <c r="F1087" s="239"/>
    </row>
    <row r="1088" spans="4:6">
      <c r="D1088" s="237"/>
      <c r="F1088" s="239"/>
    </row>
    <row r="1089" spans="4:6">
      <c r="D1089" s="237"/>
      <c r="F1089" s="239"/>
    </row>
    <row r="1090" spans="4:6">
      <c r="D1090" s="237"/>
      <c r="F1090" s="239"/>
    </row>
    <row r="1091" spans="4:6">
      <c r="D1091" s="237"/>
      <c r="F1091" s="239"/>
    </row>
    <row r="1092" spans="4:6">
      <c r="D1092" s="237"/>
      <c r="F1092" s="239"/>
    </row>
    <row r="1093" spans="4:6">
      <c r="D1093" s="237"/>
      <c r="F1093" s="239"/>
    </row>
    <row r="1094" spans="4:6">
      <c r="D1094" s="237"/>
      <c r="F1094" s="239"/>
    </row>
    <row r="1095" spans="4:6">
      <c r="D1095" s="237"/>
      <c r="F1095" s="239"/>
    </row>
    <row r="1096" spans="4:6">
      <c r="D1096" s="237"/>
      <c r="F1096" s="239"/>
    </row>
    <row r="1097" spans="4:6">
      <c r="D1097" s="237"/>
      <c r="F1097" s="239"/>
    </row>
    <row r="1098" spans="4:6">
      <c r="D1098" s="237"/>
      <c r="F1098" s="239"/>
    </row>
    <row r="1099" spans="4:6">
      <c r="D1099" s="237"/>
      <c r="F1099" s="239"/>
    </row>
    <row r="1100" spans="4:6">
      <c r="D1100" s="237"/>
      <c r="F1100" s="239"/>
    </row>
    <row r="1101" spans="4:6">
      <c r="D1101" s="237"/>
      <c r="F1101" s="239"/>
    </row>
    <row r="1102" spans="4:6">
      <c r="D1102" s="237"/>
      <c r="F1102" s="239"/>
    </row>
    <row r="1103" spans="4:6">
      <c r="D1103" s="237"/>
      <c r="F1103" s="239"/>
    </row>
    <row r="1104" spans="4:6">
      <c r="D1104" s="237"/>
      <c r="F1104" s="239"/>
    </row>
    <row r="1105" spans="4:6">
      <c r="D1105" s="237"/>
      <c r="F1105" s="239"/>
    </row>
    <row r="1106" spans="4:6">
      <c r="D1106" s="237"/>
      <c r="F1106" s="239"/>
    </row>
    <row r="1107" spans="4:6">
      <c r="D1107" s="237"/>
      <c r="F1107" s="239"/>
    </row>
    <row r="1108" spans="4:6">
      <c r="D1108" s="237"/>
      <c r="F1108" s="239"/>
    </row>
    <row r="1109" spans="4:6">
      <c r="D1109" s="237"/>
      <c r="F1109" s="239"/>
    </row>
    <row r="1110" spans="4:6">
      <c r="D1110" s="237"/>
      <c r="F1110" s="239"/>
    </row>
    <row r="1111" spans="4:6">
      <c r="D1111" s="237"/>
      <c r="F1111" s="239"/>
    </row>
    <row r="1112" spans="4:6">
      <c r="D1112" s="237"/>
      <c r="F1112" s="239"/>
    </row>
    <row r="1113" spans="4:6">
      <c r="D1113" s="237"/>
      <c r="F1113" s="239"/>
    </row>
    <row r="1114" spans="4:6">
      <c r="D1114" s="237"/>
      <c r="F1114" s="239"/>
    </row>
    <row r="1115" spans="4:6">
      <c r="D1115" s="237"/>
      <c r="F1115" s="239"/>
    </row>
    <row r="1116" spans="4:6">
      <c r="D1116" s="237"/>
      <c r="F1116" s="239"/>
    </row>
    <row r="1117" spans="4:6">
      <c r="D1117" s="237"/>
      <c r="F1117" s="239"/>
    </row>
    <row r="1118" spans="4:6">
      <c r="D1118" s="237"/>
      <c r="F1118" s="239"/>
    </row>
    <row r="1119" spans="4:6">
      <c r="D1119" s="237"/>
      <c r="F1119" s="239"/>
    </row>
    <row r="1120" spans="4:6">
      <c r="D1120" s="237"/>
      <c r="F1120" s="239"/>
    </row>
    <row r="1121" spans="4:6">
      <c r="D1121" s="237"/>
      <c r="F1121" s="239"/>
    </row>
    <row r="1122" spans="4:6">
      <c r="D1122" s="237"/>
      <c r="F1122" s="239"/>
    </row>
    <row r="1123" spans="4:6">
      <c r="D1123" s="237"/>
      <c r="F1123" s="239"/>
    </row>
    <row r="1124" spans="4:6">
      <c r="D1124" s="237"/>
      <c r="F1124" s="239"/>
    </row>
    <row r="1125" spans="4:6">
      <c r="D1125" s="237"/>
      <c r="F1125" s="239"/>
    </row>
    <row r="1126" spans="4:6">
      <c r="D1126" s="237"/>
      <c r="F1126" s="239"/>
    </row>
    <row r="1127" spans="4:6">
      <c r="D1127" s="237"/>
      <c r="F1127" s="239"/>
    </row>
    <row r="1128" spans="4:6">
      <c r="D1128" s="237"/>
      <c r="F1128" s="239"/>
    </row>
    <row r="1129" spans="4:6">
      <c r="D1129" s="237"/>
      <c r="F1129" s="239"/>
    </row>
    <row r="1130" spans="4:6">
      <c r="D1130" s="237"/>
      <c r="F1130" s="239"/>
    </row>
    <row r="1131" spans="4:6">
      <c r="D1131" s="237"/>
      <c r="F1131" s="239"/>
    </row>
    <row r="1132" spans="4:6">
      <c r="D1132" s="237"/>
      <c r="F1132" s="239"/>
    </row>
    <row r="1133" spans="4:6">
      <c r="D1133" s="237"/>
      <c r="F1133" s="239"/>
    </row>
    <row r="1134" spans="4:6">
      <c r="D1134" s="237"/>
      <c r="F1134" s="239"/>
    </row>
    <row r="1135" spans="4:6">
      <c r="D1135" s="237"/>
      <c r="F1135" s="239"/>
    </row>
    <row r="1136" spans="4:6">
      <c r="D1136" s="237"/>
      <c r="F1136" s="239"/>
    </row>
    <row r="1137" spans="4:6">
      <c r="D1137" s="237"/>
      <c r="F1137" s="239"/>
    </row>
    <row r="1138" spans="4:6">
      <c r="D1138" s="237"/>
      <c r="F1138" s="239"/>
    </row>
    <row r="1139" spans="4:6">
      <c r="D1139" s="237"/>
      <c r="F1139" s="239"/>
    </row>
    <row r="1140" spans="4:6">
      <c r="D1140" s="237"/>
      <c r="F1140" s="239"/>
    </row>
    <row r="1141" spans="4:6">
      <c r="D1141" s="237"/>
      <c r="F1141" s="239"/>
    </row>
    <row r="1142" spans="4:6">
      <c r="D1142" s="237"/>
      <c r="F1142" s="239"/>
    </row>
    <row r="1143" spans="4:6">
      <c r="D1143" s="237"/>
      <c r="F1143" s="239"/>
    </row>
    <row r="1144" spans="4:6">
      <c r="D1144" s="237"/>
      <c r="F1144" s="239"/>
    </row>
    <row r="1145" spans="4:6">
      <c r="D1145" s="237"/>
      <c r="F1145" s="239"/>
    </row>
    <row r="1146" spans="4:6">
      <c r="D1146" s="237"/>
      <c r="F1146" s="239"/>
    </row>
    <row r="1147" spans="4:6">
      <c r="D1147" s="237"/>
      <c r="F1147" s="239"/>
    </row>
    <row r="1148" spans="4:6">
      <c r="D1148" s="237"/>
      <c r="F1148" s="239"/>
    </row>
    <row r="1149" spans="4:6">
      <c r="D1149" s="237"/>
      <c r="F1149" s="239"/>
    </row>
    <row r="1150" spans="4:6">
      <c r="D1150" s="237"/>
      <c r="F1150" s="239"/>
    </row>
    <row r="1151" spans="4:6">
      <c r="D1151" s="237"/>
      <c r="F1151" s="239"/>
    </row>
    <row r="1152" spans="4:6">
      <c r="D1152" s="237"/>
      <c r="F1152" s="239"/>
    </row>
    <row r="1153" spans="4:6">
      <c r="D1153" s="237"/>
      <c r="F1153" s="239"/>
    </row>
    <row r="1154" spans="4:6">
      <c r="D1154" s="237"/>
      <c r="F1154" s="239"/>
    </row>
    <row r="1155" spans="4:6">
      <c r="D1155" s="237"/>
      <c r="F1155" s="239"/>
    </row>
    <row r="1156" spans="4:6">
      <c r="D1156" s="237"/>
      <c r="F1156" s="239"/>
    </row>
    <row r="1157" spans="4:6">
      <c r="D1157" s="237"/>
      <c r="F1157" s="239"/>
    </row>
    <row r="1158" spans="4:6">
      <c r="D1158" s="237"/>
      <c r="F1158" s="239"/>
    </row>
    <row r="1159" spans="4:6">
      <c r="D1159" s="237"/>
      <c r="F1159" s="239"/>
    </row>
    <row r="1160" spans="4:6">
      <c r="D1160" s="237"/>
      <c r="F1160" s="239"/>
    </row>
    <row r="1161" spans="4:6">
      <c r="D1161" s="237"/>
      <c r="F1161" s="239"/>
    </row>
    <row r="1162" spans="4:6">
      <c r="D1162" s="237"/>
      <c r="F1162" s="239"/>
    </row>
    <row r="1163" spans="4:6">
      <c r="D1163" s="237"/>
      <c r="F1163" s="239"/>
    </row>
    <row r="1164" spans="4:6">
      <c r="D1164" s="237"/>
      <c r="F1164" s="239"/>
    </row>
    <row r="1165" spans="4:6">
      <c r="D1165" s="237"/>
      <c r="F1165" s="239"/>
    </row>
    <row r="1166" spans="4:6">
      <c r="D1166" s="237"/>
      <c r="F1166" s="239"/>
    </row>
    <row r="1167" spans="4:6">
      <c r="D1167" s="237"/>
      <c r="F1167" s="239"/>
    </row>
    <row r="1168" spans="4:6">
      <c r="D1168" s="237"/>
      <c r="F1168" s="239"/>
    </row>
    <row r="1169" spans="4:6">
      <c r="D1169" s="237"/>
      <c r="F1169" s="239"/>
    </row>
    <row r="1170" spans="4:6">
      <c r="D1170" s="237"/>
      <c r="F1170" s="239"/>
    </row>
    <row r="1171" spans="4:6">
      <c r="D1171" s="237"/>
      <c r="F1171" s="239"/>
    </row>
    <row r="1172" spans="4:6">
      <c r="D1172" s="237"/>
      <c r="F1172" s="239"/>
    </row>
    <row r="1173" spans="4:6">
      <c r="D1173" s="237"/>
      <c r="F1173" s="239"/>
    </row>
    <row r="1174" spans="4:6">
      <c r="D1174" s="237"/>
      <c r="F1174" s="239"/>
    </row>
    <row r="1175" spans="4:6">
      <c r="D1175" s="237"/>
      <c r="F1175" s="239"/>
    </row>
    <row r="1176" spans="4:6">
      <c r="D1176" s="237"/>
      <c r="F1176" s="239"/>
    </row>
    <row r="1177" spans="4:6">
      <c r="D1177" s="237"/>
      <c r="F1177" s="239"/>
    </row>
    <row r="1178" spans="4:6">
      <c r="D1178" s="237"/>
      <c r="F1178" s="239"/>
    </row>
    <row r="1179" spans="4:6">
      <c r="D1179" s="237"/>
      <c r="F1179" s="239"/>
    </row>
    <row r="1180" spans="4:6">
      <c r="D1180" s="237"/>
      <c r="F1180" s="239"/>
    </row>
    <row r="1181" spans="4:6">
      <c r="D1181" s="237"/>
      <c r="F1181" s="239"/>
    </row>
    <row r="1182" spans="4:6">
      <c r="D1182" s="237"/>
      <c r="F1182" s="239"/>
    </row>
    <row r="1183" spans="4:6">
      <c r="D1183" s="237"/>
      <c r="F1183" s="239"/>
    </row>
    <row r="1184" spans="4:6">
      <c r="D1184" s="237"/>
      <c r="F1184" s="239"/>
    </row>
    <row r="1185" spans="4:6">
      <c r="D1185" s="237"/>
      <c r="F1185" s="239"/>
    </row>
    <row r="1186" spans="4:6">
      <c r="D1186" s="237"/>
      <c r="F1186" s="239"/>
    </row>
    <row r="1187" spans="4:6">
      <c r="D1187" s="237"/>
      <c r="F1187" s="239"/>
    </row>
    <row r="1188" spans="4:6">
      <c r="D1188" s="237"/>
      <c r="F1188" s="239"/>
    </row>
    <row r="1189" spans="4:6">
      <c r="D1189" s="237"/>
      <c r="F1189" s="239"/>
    </row>
    <row r="1190" spans="4:6">
      <c r="D1190" s="237"/>
      <c r="F1190" s="239"/>
    </row>
    <row r="1191" spans="4:6">
      <c r="D1191" s="237"/>
      <c r="F1191" s="239"/>
    </row>
    <row r="1192" spans="4:6">
      <c r="D1192" s="237"/>
      <c r="F1192" s="239"/>
    </row>
    <row r="1193" spans="4:6">
      <c r="D1193" s="237"/>
      <c r="F1193" s="239"/>
    </row>
    <row r="1194" spans="4:6">
      <c r="D1194" s="237"/>
      <c r="F1194" s="239"/>
    </row>
    <row r="1195" spans="4:6">
      <c r="D1195" s="237"/>
      <c r="F1195" s="239"/>
    </row>
    <row r="1196" spans="4:6">
      <c r="D1196" s="237"/>
      <c r="F1196" s="239"/>
    </row>
    <row r="1197" spans="4:6">
      <c r="D1197" s="237"/>
      <c r="F1197" s="239"/>
    </row>
    <row r="1198" spans="4:6">
      <c r="D1198" s="237"/>
      <c r="F1198" s="239"/>
    </row>
    <row r="1199" spans="4:6">
      <c r="D1199" s="237"/>
      <c r="F1199" s="239"/>
    </row>
    <row r="1200" spans="4:6">
      <c r="D1200" s="237"/>
      <c r="F1200" s="239"/>
    </row>
    <row r="1201" spans="4:6">
      <c r="D1201" s="237"/>
      <c r="F1201" s="239"/>
    </row>
    <row r="1202" spans="4:6">
      <c r="D1202" s="237"/>
      <c r="F1202" s="239"/>
    </row>
    <row r="1203" spans="4:6">
      <c r="D1203" s="237"/>
      <c r="F1203" s="239"/>
    </row>
    <row r="1204" spans="4:6">
      <c r="D1204" s="237"/>
      <c r="F1204" s="239"/>
    </row>
    <row r="1205" spans="4:6">
      <c r="D1205" s="237"/>
      <c r="F1205" s="239"/>
    </row>
    <row r="1206" spans="4:6">
      <c r="D1206" s="237"/>
      <c r="F1206" s="239"/>
    </row>
    <row r="1207" spans="4:6">
      <c r="D1207" s="237"/>
      <c r="F1207" s="239"/>
    </row>
    <row r="1208" spans="4:6">
      <c r="D1208" s="237"/>
      <c r="F1208" s="239"/>
    </row>
    <row r="1209" spans="4:6">
      <c r="D1209" s="237"/>
      <c r="F1209" s="239"/>
    </row>
    <row r="1210" spans="4:6">
      <c r="D1210" s="237"/>
      <c r="F1210" s="239"/>
    </row>
    <row r="1211" spans="4:6">
      <c r="D1211" s="237"/>
      <c r="F1211" s="239"/>
    </row>
    <row r="1212" spans="4:6">
      <c r="D1212" s="237"/>
      <c r="F1212" s="239"/>
    </row>
    <row r="1213" spans="4:6">
      <c r="D1213" s="237"/>
      <c r="F1213" s="239"/>
    </row>
    <row r="1214" spans="4:6">
      <c r="D1214" s="237"/>
      <c r="F1214" s="239"/>
    </row>
    <row r="1215" spans="4:6">
      <c r="D1215" s="237"/>
      <c r="F1215" s="239"/>
    </row>
    <row r="1216" spans="4:6">
      <c r="D1216" s="237"/>
      <c r="F1216" s="239"/>
    </row>
    <row r="1217" spans="4:6">
      <c r="D1217" s="237"/>
      <c r="F1217" s="239"/>
    </row>
    <row r="1218" spans="4:6">
      <c r="D1218" s="237"/>
      <c r="F1218" s="239"/>
    </row>
    <row r="1219" spans="4:6">
      <c r="D1219" s="237"/>
      <c r="F1219" s="239"/>
    </row>
    <row r="1220" spans="4:6">
      <c r="D1220" s="237"/>
      <c r="F1220" s="239"/>
    </row>
    <row r="1221" spans="4:6">
      <c r="D1221" s="237"/>
      <c r="F1221" s="239"/>
    </row>
    <row r="1222" spans="4:6">
      <c r="D1222" s="237"/>
      <c r="F1222" s="239"/>
    </row>
    <row r="1223" spans="4:6">
      <c r="D1223" s="237"/>
      <c r="F1223" s="239"/>
    </row>
    <row r="1224" spans="4:6">
      <c r="D1224" s="237"/>
      <c r="F1224" s="239"/>
    </row>
    <row r="1225" spans="4:6">
      <c r="D1225" s="237"/>
      <c r="F1225" s="239"/>
    </row>
    <row r="1226" spans="4:6">
      <c r="D1226" s="237"/>
      <c r="F1226" s="239"/>
    </row>
    <row r="1227" spans="4:6">
      <c r="D1227" s="237"/>
      <c r="F1227" s="239"/>
    </row>
    <row r="1228" spans="4:6">
      <c r="D1228" s="237"/>
      <c r="F1228" s="239"/>
    </row>
    <row r="1229" spans="4:6">
      <c r="D1229" s="237"/>
      <c r="F1229" s="239"/>
    </row>
    <row r="1230" spans="4:6">
      <c r="D1230" s="237"/>
      <c r="F1230" s="239"/>
    </row>
    <row r="1231" spans="4:6">
      <c r="D1231" s="237"/>
      <c r="F1231" s="239"/>
    </row>
    <row r="1232" spans="4:6">
      <c r="D1232" s="237"/>
      <c r="F1232" s="239"/>
    </row>
    <row r="1233" spans="4:6">
      <c r="D1233" s="237"/>
      <c r="F1233" s="239"/>
    </row>
    <row r="1234" spans="4:6">
      <c r="D1234" s="237"/>
      <c r="F1234" s="239"/>
    </row>
    <row r="1235" spans="4:6">
      <c r="D1235" s="237"/>
      <c r="F1235" s="239"/>
    </row>
    <row r="1236" spans="4:6">
      <c r="D1236" s="237"/>
      <c r="F1236" s="239"/>
    </row>
    <row r="1237" spans="4:6">
      <c r="D1237" s="237"/>
      <c r="F1237" s="239"/>
    </row>
    <row r="1238" spans="4:6">
      <c r="D1238" s="237"/>
      <c r="F1238" s="239"/>
    </row>
    <row r="1239" spans="4:6">
      <c r="D1239" s="237"/>
      <c r="F1239" s="239"/>
    </row>
    <row r="1240" spans="4:6">
      <c r="D1240" s="237"/>
      <c r="F1240" s="239"/>
    </row>
    <row r="1241" spans="4:6">
      <c r="D1241" s="237"/>
      <c r="F1241" s="239"/>
    </row>
    <row r="1242" spans="4:6">
      <c r="D1242" s="237"/>
      <c r="F1242" s="239"/>
    </row>
    <row r="1243" spans="4:6">
      <c r="D1243" s="237"/>
      <c r="F1243" s="239"/>
    </row>
    <row r="1244" spans="4:6">
      <c r="D1244" s="237"/>
      <c r="F1244" s="239"/>
    </row>
    <row r="1245" spans="4:6">
      <c r="D1245" s="237"/>
      <c r="F1245" s="239"/>
    </row>
    <row r="1246" spans="4:6">
      <c r="D1246" s="237"/>
      <c r="F1246" s="239"/>
    </row>
    <row r="1247" spans="4:6">
      <c r="D1247" s="237"/>
      <c r="F1247" s="239"/>
    </row>
    <row r="1248" spans="4:6">
      <c r="D1248" s="237"/>
      <c r="F1248" s="239"/>
    </row>
    <row r="1249" spans="4:6">
      <c r="D1249" s="237"/>
      <c r="F1249" s="239"/>
    </row>
    <row r="1250" spans="4:6">
      <c r="D1250" s="237"/>
      <c r="F1250" s="239"/>
    </row>
    <row r="1251" spans="4:6">
      <c r="D1251" s="237"/>
      <c r="F1251" s="239"/>
    </row>
    <row r="1252" spans="4:6">
      <c r="D1252" s="237"/>
      <c r="F1252" s="239"/>
    </row>
    <row r="1253" spans="4:6">
      <c r="D1253" s="237"/>
      <c r="F1253" s="239"/>
    </row>
    <row r="1254" spans="4:6">
      <c r="D1254" s="237"/>
      <c r="F1254" s="239"/>
    </row>
    <row r="1255" spans="4:6">
      <c r="D1255" s="237"/>
      <c r="F1255" s="239"/>
    </row>
    <row r="1256" spans="4:6">
      <c r="D1256" s="237"/>
      <c r="F1256" s="239"/>
    </row>
    <row r="1257" spans="4:6">
      <c r="D1257" s="237"/>
      <c r="F1257" s="239"/>
    </row>
    <row r="1258" spans="4:6">
      <c r="D1258" s="237"/>
      <c r="F1258" s="239"/>
    </row>
    <row r="1259" spans="4:6">
      <c r="D1259" s="237"/>
      <c r="F1259" s="239"/>
    </row>
    <row r="1260" spans="4:6">
      <c r="D1260" s="237"/>
      <c r="F1260" s="239"/>
    </row>
    <row r="1261" spans="4:6">
      <c r="D1261" s="237"/>
      <c r="F1261" s="239"/>
    </row>
    <row r="1262" spans="4:6">
      <c r="D1262" s="237"/>
      <c r="F1262" s="239"/>
    </row>
    <row r="1263" spans="4:6">
      <c r="D1263" s="237"/>
      <c r="F1263" s="239"/>
    </row>
    <row r="1264" spans="4:6">
      <c r="D1264" s="237"/>
      <c r="F1264" s="239"/>
    </row>
    <row r="1265" spans="4:6">
      <c r="D1265" s="237"/>
      <c r="F1265" s="239"/>
    </row>
    <row r="1266" spans="4:6">
      <c r="D1266" s="237"/>
      <c r="F1266" s="239"/>
    </row>
    <row r="1267" spans="4:6">
      <c r="D1267" s="237"/>
      <c r="F1267" s="239"/>
    </row>
    <row r="1268" spans="4:6">
      <c r="D1268" s="237"/>
      <c r="F1268" s="239"/>
    </row>
    <row r="1269" spans="4:6">
      <c r="D1269" s="237"/>
      <c r="F1269" s="239"/>
    </row>
    <row r="1270" spans="4:6">
      <c r="D1270" s="237"/>
      <c r="F1270" s="239"/>
    </row>
    <row r="1271" spans="4:6">
      <c r="D1271" s="237"/>
      <c r="F1271" s="239"/>
    </row>
    <row r="1272" spans="4:6">
      <c r="D1272" s="237"/>
      <c r="F1272" s="239"/>
    </row>
    <row r="1273" spans="4:6">
      <c r="D1273" s="237"/>
      <c r="F1273" s="239"/>
    </row>
    <row r="1274" spans="4:6">
      <c r="D1274" s="237"/>
      <c r="F1274" s="239"/>
    </row>
    <row r="1275" spans="4:6">
      <c r="D1275" s="237"/>
      <c r="F1275" s="239"/>
    </row>
    <row r="1276" spans="4:6">
      <c r="D1276" s="237"/>
      <c r="F1276" s="239"/>
    </row>
    <row r="1277" spans="4:6">
      <c r="D1277" s="237"/>
      <c r="F1277" s="239"/>
    </row>
    <row r="1278" spans="4:6">
      <c r="D1278" s="237"/>
      <c r="F1278" s="239"/>
    </row>
    <row r="1279" spans="4:6">
      <c r="D1279" s="237"/>
      <c r="F1279" s="239"/>
    </row>
    <row r="1280" spans="4:6">
      <c r="D1280" s="237"/>
      <c r="F1280" s="239"/>
    </row>
    <row r="1281" spans="4:6">
      <c r="D1281" s="237"/>
      <c r="F1281" s="239"/>
    </row>
    <row r="1282" spans="4:6">
      <c r="D1282" s="237"/>
      <c r="F1282" s="239"/>
    </row>
    <row r="1283" spans="4:6">
      <c r="D1283" s="237"/>
      <c r="F1283" s="239"/>
    </row>
    <row r="1284" spans="4:6">
      <c r="D1284" s="237"/>
      <c r="F1284" s="239"/>
    </row>
    <row r="1285" spans="4:6">
      <c r="D1285" s="237"/>
      <c r="F1285" s="239"/>
    </row>
    <row r="1286" spans="4:6">
      <c r="D1286" s="237"/>
      <c r="F1286" s="239"/>
    </row>
    <row r="1287" spans="4:6">
      <c r="D1287" s="237"/>
      <c r="F1287" s="239"/>
    </row>
    <row r="1288" spans="4:6">
      <c r="D1288" s="237"/>
      <c r="F1288" s="239"/>
    </row>
    <row r="1289" spans="4:6">
      <c r="D1289" s="237"/>
      <c r="F1289" s="239"/>
    </row>
    <row r="1290" spans="4:6">
      <c r="D1290" s="237"/>
      <c r="F1290" s="239"/>
    </row>
    <row r="1291" spans="4:6">
      <c r="D1291" s="237"/>
      <c r="F1291" s="239"/>
    </row>
    <row r="1292" spans="4:6">
      <c r="D1292" s="237"/>
      <c r="F1292" s="239"/>
    </row>
    <row r="1293" spans="4:6">
      <c r="D1293" s="237"/>
      <c r="F1293" s="239"/>
    </row>
    <row r="1294" spans="4:6">
      <c r="D1294" s="237"/>
      <c r="F1294" s="239"/>
    </row>
    <row r="1295" spans="4:6">
      <c r="D1295" s="237"/>
      <c r="F1295" s="239"/>
    </row>
    <row r="1296" spans="4:6">
      <c r="D1296" s="237"/>
      <c r="F1296" s="239"/>
    </row>
    <row r="1297" spans="4:6">
      <c r="D1297" s="237"/>
      <c r="F1297" s="239"/>
    </row>
    <row r="1298" spans="4:6">
      <c r="D1298" s="237"/>
      <c r="F1298" s="239"/>
    </row>
    <row r="1299" spans="4:6">
      <c r="D1299" s="237"/>
      <c r="F1299" s="239"/>
    </row>
    <row r="1300" spans="4:6">
      <c r="D1300" s="237"/>
      <c r="F1300" s="239"/>
    </row>
    <row r="1301" spans="4:6">
      <c r="D1301" s="237"/>
      <c r="F1301" s="239"/>
    </row>
    <row r="1302" spans="4:6">
      <c r="D1302" s="237"/>
      <c r="F1302" s="239"/>
    </row>
    <row r="1303" spans="4:6">
      <c r="D1303" s="237"/>
      <c r="F1303" s="239"/>
    </row>
    <row r="1304" spans="4:6">
      <c r="D1304" s="237"/>
      <c r="F1304" s="239"/>
    </row>
    <row r="1305" spans="4:6">
      <c r="D1305" s="237"/>
      <c r="F1305" s="239"/>
    </row>
    <row r="1306" spans="4:6">
      <c r="D1306" s="237"/>
      <c r="F1306" s="239"/>
    </row>
    <row r="1307" spans="4:6">
      <c r="D1307" s="237"/>
      <c r="F1307" s="239"/>
    </row>
    <row r="1308" spans="4:6">
      <c r="D1308" s="237"/>
      <c r="F1308" s="239"/>
    </row>
    <row r="1309" spans="4:6">
      <c r="D1309" s="237"/>
      <c r="F1309" s="239"/>
    </row>
    <row r="1310" spans="4:6">
      <c r="D1310" s="237"/>
      <c r="F1310" s="239"/>
    </row>
    <row r="1311" spans="4:6">
      <c r="D1311" s="237"/>
      <c r="F1311" s="239"/>
    </row>
    <row r="1312" spans="4:6">
      <c r="D1312" s="237"/>
      <c r="F1312" s="239"/>
    </row>
    <row r="1313" spans="4:6">
      <c r="D1313" s="237"/>
      <c r="F1313" s="239"/>
    </row>
    <row r="1314" spans="4:6">
      <c r="D1314" s="237"/>
      <c r="F1314" s="239"/>
    </row>
    <row r="1315" spans="4:6">
      <c r="D1315" s="237"/>
      <c r="F1315" s="239"/>
    </row>
    <row r="1316" spans="4:6">
      <c r="D1316" s="237"/>
      <c r="F1316" s="239"/>
    </row>
    <row r="1317" spans="4:6">
      <c r="D1317" s="237"/>
      <c r="F1317" s="239"/>
    </row>
    <row r="1318" spans="4:6">
      <c r="D1318" s="237"/>
      <c r="F1318" s="239"/>
    </row>
    <row r="1319" spans="4:6">
      <c r="D1319" s="237"/>
      <c r="F1319" s="239"/>
    </row>
    <row r="1320" spans="4:6">
      <c r="D1320" s="237"/>
      <c r="F1320" s="239"/>
    </row>
    <row r="1321" spans="4:6">
      <c r="D1321" s="237"/>
      <c r="F1321" s="239"/>
    </row>
    <row r="1322" spans="4:6">
      <c r="D1322" s="237"/>
      <c r="F1322" s="239"/>
    </row>
    <row r="1323" spans="4:6">
      <c r="D1323" s="237"/>
      <c r="F1323" s="239"/>
    </row>
    <row r="1324" spans="4:6">
      <c r="D1324" s="237"/>
      <c r="F1324" s="239"/>
    </row>
    <row r="1325" spans="4:6">
      <c r="D1325" s="237"/>
      <c r="F1325" s="239"/>
    </row>
    <row r="1326" spans="4:6">
      <c r="D1326" s="237"/>
      <c r="F1326" s="239"/>
    </row>
    <row r="1327" spans="4:6">
      <c r="D1327" s="237"/>
      <c r="F1327" s="239"/>
    </row>
    <row r="1328" spans="4:6">
      <c r="D1328" s="237"/>
      <c r="F1328" s="239"/>
    </row>
    <row r="1329" spans="4:6">
      <c r="D1329" s="237"/>
      <c r="F1329" s="239"/>
    </row>
    <row r="1330" spans="4:6">
      <c r="D1330" s="237"/>
      <c r="F1330" s="239"/>
    </row>
    <row r="1331" spans="4:6">
      <c r="D1331" s="237"/>
      <c r="F1331" s="239"/>
    </row>
    <row r="1332" spans="4:6">
      <c r="D1332" s="237"/>
      <c r="F1332" s="239"/>
    </row>
    <row r="1333" spans="4:6">
      <c r="D1333" s="237"/>
      <c r="F1333" s="239"/>
    </row>
    <row r="1334" spans="4:6">
      <c r="D1334" s="237"/>
      <c r="F1334" s="239"/>
    </row>
    <row r="1335" spans="4:6">
      <c r="D1335" s="237"/>
      <c r="F1335" s="239"/>
    </row>
    <row r="1336" spans="4:6">
      <c r="D1336" s="237"/>
      <c r="F1336" s="239"/>
    </row>
    <row r="1337" spans="4:6">
      <c r="D1337" s="237"/>
      <c r="F1337" s="239"/>
    </row>
    <row r="1338" spans="4:6">
      <c r="D1338" s="237"/>
      <c r="F1338" s="239"/>
    </row>
    <row r="1339" spans="4:6">
      <c r="D1339" s="237"/>
      <c r="F1339" s="239"/>
    </row>
    <row r="1340" spans="4:6">
      <c r="D1340" s="237"/>
      <c r="F1340" s="239"/>
    </row>
    <row r="1341" spans="4:6">
      <c r="D1341" s="237"/>
      <c r="F1341" s="239"/>
    </row>
    <row r="1342" spans="4:6">
      <c r="D1342" s="237"/>
      <c r="F1342" s="239"/>
    </row>
    <row r="1343" spans="4:6">
      <c r="D1343" s="237"/>
      <c r="F1343" s="239"/>
    </row>
    <row r="1344" spans="4:6">
      <c r="D1344" s="237"/>
      <c r="F1344" s="239"/>
    </row>
    <row r="1345" spans="4:6">
      <c r="D1345" s="237"/>
      <c r="F1345" s="239"/>
    </row>
    <row r="1346" spans="4:6">
      <c r="D1346" s="237"/>
      <c r="F1346" s="239"/>
    </row>
    <row r="1347" spans="4:6">
      <c r="D1347" s="237"/>
      <c r="F1347" s="239"/>
    </row>
    <row r="1348" spans="4:6">
      <c r="D1348" s="237"/>
      <c r="F1348" s="239"/>
    </row>
    <row r="1349" spans="4:6">
      <c r="D1349" s="237"/>
      <c r="F1349" s="239"/>
    </row>
    <row r="1350" spans="4:6">
      <c r="D1350" s="237"/>
      <c r="F1350" s="239"/>
    </row>
    <row r="1351" spans="4:6">
      <c r="D1351" s="237"/>
      <c r="F1351" s="239"/>
    </row>
    <row r="1352" spans="4:6">
      <c r="D1352" s="237"/>
      <c r="F1352" s="239"/>
    </row>
    <row r="1353" spans="4:6">
      <c r="D1353" s="237"/>
      <c r="F1353" s="239"/>
    </row>
    <row r="1354" spans="4:6">
      <c r="D1354" s="237"/>
      <c r="F1354" s="239"/>
    </row>
    <row r="1355" spans="4:6">
      <c r="D1355" s="237"/>
      <c r="F1355" s="239"/>
    </row>
    <row r="1356" spans="4:6">
      <c r="D1356" s="237"/>
      <c r="F1356" s="239"/>
    </row>
    <row r="1357" spans="4:6">
      <c r="D1357" s="237"/>
      <c r="F1357" s="239"/>
    </row>
    <row r="1358" spans="4:6">
      <c r="D1358" s="237"/>
      <c r="F1358" s="239"/>
    </row>
    <row r="1359" spans="4:6">
      <c r="D1359" s="237"/>
      <c r="F1359" s="239"/>
    </row>
    <row r="1360" spans="4:6">
      <c r="D1360" s="237"/>
      <c r="F1360" s="239"/>
    </row>
    <row r="1361" spans="4:6">
      <c r="D1361" s="237"/>
      <c r="F1361" s="239"/>
    </row>
    <row r="1362" spans="4:6">
      <c r="D1362" s="237"/>
      <c r="F1362" s="239"/>
    </row>
    <row r="1363" spans="4:6">
      <c r="D1363" s="237"/>
      <c r="F1363" s="239"/>
    </row>
    <row r="1364" spans="4:6">
      <c r="D1364" s="237"/>
      <c r="F1364" s="239"/>
    </row>
    <row r="1365" spans="4:6">
      <c r="D1365" s="237"/>
      <c r="F1365" s="239"/>
    </row>
    <row r="1366" spans="4:6">
      <c r="D1366" s="237"/>
      <c r="F1366" s="239"/>
    </row>
    <row r="1367" spans="4:6">
      <c r="D1367" s="237"/>
      <c r="F1367" s="239"/>
    </row>
    <row r="1368" spans="4:6">
      <c r="D1368" s="237"/>
      <c r="F1368" s="239"/>
    </row>
    <row r="1369" spans="4:6">
      <c r="D1369" s="237"/>
      <c r="F1369" s="239"/>
    </row>
    <row r="1370" spans="4:6">
      <c r="D1370" s="237"/>
      <c r="F1370" s="239"/>
    </row>
    <row r="1371" spans="4:6">
      <c r="D1371" s="237"/>
      <c r="F1371" s="239"/>
    </row>
    <row r="1372" spans="4:6">
      <c r="D1372" s="237"/>
      <c r="F1372" s="239"/>
    </row>
    <row r="1373" spans="4:6">
      <c r="D1373" s="237"/>
      <c r="F1373" s="239"/>
    </row>
    <row r="1374" spans="4:6">
      <c r="D1374" s="237"/>
      <c r="F1374" s="239"/>
    </row>
    <row r="1375" spans="4:6">
      <c r="D1375" s="237"/>
      <c r="F1375" s="239"/>
    </row>
    <row r="1376" spans="4:6">
      <c r="D1376" s="237"/>
      <c r="F1376" s="239"/>
    </row>
    <row r="1377" spans="4:6">
      <c r="D1377" s="237"/>
      <c r="F1377" s="239"/>
    </row>
    <row r="1378" spans="4:6">
      <c r="D1378" s="237"/>
      <c r="F1378" s="239"/>
    </row>
    <row r="1379" spans="4:6">
      <c r="D1379" s="237"/>
      <c r="F1379" s="239"/>
    </row>
    <row r="1380" spans="4:6">
      <c r="D1380" s="237"/>
      <c r="F1380" s="239"/>
    </row>
    <row r="1381" spans="4:6">
      <c r="D1381" s="237"/>
      <c r="F1381" s="239"/>
    </row>
    <row r="1382" spans="4:6">
      <c r="D1382" s="237"/>
      <c r="F1382" s="239"/>
    </row>
    <row r="1383" spans="4:6">
      <c r="D1383" s="237"/>
      <c r="F1383" s="239"/>
    </row>
    <row r="1384" spans="4:6">
      <c r="D1384" s="237"/>
      <c r="F1384" s="239"/>
    </row>
    <row r="1385" spans="4:6">
      <c r="D1385" s="237"/>
      <c r="F1385" s="239"/>
    </row>
    <row r="1386" spans="4:6">
      <c r="D1386" s="237"/>
      <c r="F1386" s="239"/>
    </row>
    <row r="1387" spans="4:6">
      <c r="D1387" s="237"/>
      <c r="F1387" s="239"/>
    </row>
    <row r="1388" spans="4:6">
      <c r="D1388" s="237"/>
      <c r="F1388" s="239"/>
    </row>
    <row r="1389" spans="4:6">
      <c r="D1389" s="237"/>
      <c r="F1389" s="239"/>
    </row>
    <row r="1390" spans="4:6">
      <c r="D1390" s="237"/>
      <c r="F1390" s="239"/>
    </row>
    <row r="1391" spans="4:6">
      <c r="D1391" s="237"/>
      <c r="F1391" s="239"/>
    </row>
    <row r="1392" spans="4:6">
      <c r="D1392" s="237"/>
      <c r="F1392" s="239"/>
    </row>
    <row r="1393" spans="4:6">
      <c r="D1393" s="237"/>
      <c r="F1393" s="239"/>
    </row>
    <row r="1394" spans="4:6">
      <c r="D1394" s="237"/>
      <c r="F1394" s="239"/>
    </row>
    <row r="1395" spans="4:6">
      <c r="D1395" s="237"/>
      <c r="F1395" s="239"/>
    </row>
    <row r="1396" spans="4:6">
      <c r="D1396" s="237"/>
      <c r="F1396" s="239"/>
    </row>
    <row r="1397" spans="4:6">
      <c r="D1397" s="237"/>
      <c r="F1397" s="239"/>
    </row>
    <row r="1398" spans="4:6">
      <c r="D1398" s="237"/>
      <c r="F1398" s="239"/>
    </row>
    <row r="1399" spans="4:6">
      <c r="D1399" s="237"/>
      <c r="F1399" s="239"/>
    </row>
    <row r="1400" spans="4:6">
      <c r="D1400" s="237"/>
      <c r="F1400" s="239"/>
    </row>
    <row r="1401" spans="4:6">
      <c r="D1401" s="237"/>
      <c r="F1401" s="239"/>
    </row>
    <row r="1402" spans="4:6">
      <c r="D1402" s="237"/>
      <c r="F1402" s="239"/>
    </row>
    <row r="1403" spans="4:6">
      <c r="D1403" s="237"/>
      <c r="F1403" s="239"/>
    </row>
    <row r="1404" spans="4:6">
      <c r="D1404" s="237"/>
      <c r="F1404" s="239"/>
    </row>
    <row r="1405" spans="4:6">
      <c r="D1405" s="237"/>
      <c r="F1405" s="239"/>
    </row>
    <row r="1406" spans="4:6">
      <c r="D1406" s="237"/>
      <c r="F1406" s="239"/>
    </row>
    <row r="1407" spans="4:6">
      <c r="D1407" s="237"/>
      <c r="F1407" s="239"/>
    </row>
    <row r="1408" spans="4:6">
      <c r="D1408" s="237"/>
      <c r="F1408" s="239"/>
    </row>
    <row r="1409" spans="4:6">
      <c r="D1409" s="237"/>
      <c r="F1409" s="239"/>
    </row>
    <row r="1410" spans="4:6">
      <c r="D1410" s="237"/>
      <c r="F1410" s="239"/>
    </row>
  </sheetData>
  <phoneticPr fontId="2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2</vt:i4>
      </vt:variant>
    </vt:vector>
  </HeadingPairs>
  <TitlesOfParts>
    <vt:vector size="23" baseType="lpstr">
      <vt:lpstr>Toplam Ders saatleri</vt:lpstr>
      <vt:lpstr>1.Kurul</vt:lpstr>
      <vt:lpstr>2.Kurul</vt:lpstr>
      <vt:lpstr>3. Kurull</vt:lpstr>
      <vt:lpstr>4. Kurull</vt:lpstr>
      <vt:lpstr>4. kurul</vt:lpstr>
      <vt:lpstr>3. Kurul</vt:lpstr>
      <vt:lpstr>Mikrobiyoloji 3</vt:lpstr>
      <vt:lpstr>Biyoistatistik 1,2,3,4</vt:lpstr>
      <vt:lpstr>Anatomi 2,3,4</vt:lpstr>
      <vt:lpstr>Tıbbi Genetik 4</vt:lpstr>
      <vt:lpstr>Histoloji 3,4 </vt:lpstr>
      <vt:lpstr>Biyofizik 1,2,3,4</vt:lpstr>
      <vt:lpstr>Tıp Tarihi Etik 1,4</vt:lpstr>
      <vt:lpstr>Fizyoloji 2,3,4</vt:lpstr>
      <vt:lpstr>Klinik beceriler1,2,3,4</vt:lpstr>
      <vt:lpstr>Biyokimya 1,2,3,4-</vt:lpstr>
      <vt:lpstr>Halk Sağlığı 1,2</vt:lpstr>
      <vt:lpstr>Tıbbi cihaz 2</vt:lpstr>
      <vt:lpstr>Biyoloji 1,2</vt:lpstr>
      <vt:lpstr>Davranış Bilimleri 1,2</vt:lpstr>
      <vt:lpstr>'1.Kurul'!Yazdırma_Alanı</vt:lpstr>
      <vt:lpstr>'2.Kurul'!Yazdırma_Alanı</vt:lpstr>
    </vt:vector>
  </TitlesOfParts>
  <Company>nilgun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Nilgün GÜRBÜZ</dc:creator>
  <cp:lastModifiedBy>KMU</cp:lastModifiedBy>
  <cp:lastPrinted>2022-06-15T06:56:53Z</cp:lastPrinted>
  <dcterms:created xsi:type="dcterms:W3CDTF">2018-01-16T08:52:10Z</dcterms:created>
  <dcterms:modified xsi:type="dcterms:W3CDTF">2024-12-27T10:59:25Z</dcterms:modified>
</cp:coreProperties>
</file>